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00" activeTab="6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45621"/>
</workbook>
</file>

<file path=xl/calcChain.xml><?xml version="1.0" encoding="utf-8"?>
<calcChain xmlns="http://schemas.openxmlformats.org/spreadsheetml/2006/main">
  <c r="I80" i="7" l="1"/>
  <c r="I76" i="7"/>
  <c r="I69" i="7"/>
  <c r="I64" i="7"/>
  <c r="I60" i="7"/>
  <c r="I51" i="7"/>
  <c r="I47" i="7"/>
  <c r="I43" i="7"/>
  <c r="I40" i="7"/>
  <c r="I35" i="7"/>
  <c r="I29" i="7"/>
  <c r="I23" i="7"/>
  <c r="I18" i="7"/>
  <c r="I16" i="7"/>
  <c r="H80" i="7"/>
  <c r="H76" i="7"/>
  <c r="H69" i="7"/>
  <c r="H64" i="7"/>
  <c r="H60" i="7"/>
  <c r="H51" i="7"/>
  <c r="H47" i="7"/>
  <c r="H43" i="7"/>
  <c r="H40" i="7"/>
  <c r="H35" i="7"/>
  <c r="H29" i="7"/>
  <c r="H23" i="7"/>
  <c r="H18" i="7"/>
  <c r="H16" i="7"/>
  <c r="I10" i="7"/>
  <c r="H10" i="7"/>
  <c r="G80" i="7"/>
  <c r="G76" i="7"/>
  <c r="G69" i="7"/>
  <c r="G64" i="7"/>
  <c r="G60" i="7"/>
  <c r="G51" i="7"/>
  <c r="G47" i="7"/>
  <c r="G6" i="7" s="1"/>
  <c r="G43" i="7"/>
  <c r="G39" i="7"/>
  <c r="G40" i="7"/>
  <c r="G35" i="7"/>
  <c r="G29" i="7"/>
  <c r="G23" i="7"/>
  <c r="I39" i="7" l="1"/>
  <c r="I6" i="7" s="1"/>
  <c r="H39" i="7"/>
  <c r="H6" i="7" s="1"/>
  <c r="F34" i="8"/>
  <c r="F32" i="8"/>
  <c r="F30" i="8"/>
  <c r="F27" i="8"/>
  <c r="E34" i="8"/>
  <c r="E32" i="8"/>
  <c r="E30" i="8"/>
  <c r="E27" i="8"/>
  <c r="D34" i="8"/>
  <c r="D32" i="8"/>
  <c r="D30" i="8"/>
  <c r="D27" i="8"/>
  <c r="C34" i="8"/>
  <c r="C32" i="8"/>
  <c r="C30" i="8"/>
  <c r="C27" i="8"/>
  <c r="B34" i="8"/>
  <c r="B32" i="8"/>
  <c r="B30" i="8"/>
  <c r="B27" i="8"/>
  <c r="F18" i="8"/>
  <c r="F16" i="8"/>
  <c r="F14" i="8"/>
  <c r="F11" i="8"/>
  <c r="E18" i="8"/>
  <c r="E16" i="8"/>
  <c r="E14" i="8"/>
  <c r="E11" i="8"/>
  <c r="D18" i="8"/>
  <c r="D16" i="8"/>
  <c r="D14" i="8"/>
  <c r="D11" i="8"/>
  <c r="C18" i="8"/>
  <c r="C16" i="8"/>
  <c r="C14" i="8"/>
  <c r="C11" i="8"/>
  <c r="B18" i="8"/>
  <c r="B16" i="8"/>
  <c r="B14" i="8"/>
  <c r="B11" i="8"/>
  <c r="E26" i="8" l="1"/>
  <c r="F26" i="8"/>
  <c r="D26" i="8"/>
  <c r="C26" i="8"/>
  <c r="B26" i="8"/>
  <c r="F10" i="8"/>
  <c r="E10" i="8"/>
  <c r="D10" i="8"/>
  <c r="C10" i="8"/>
  <c r="B10" i="8"/>
  <c r="F18" i="7"/>
  <c r="F6" i="7" s="1"/>
  <c r="G18" i="7"/>
  <c r="G16" i="7"/>
  <c r="G10" i="7"/>
  <c r="F39" i="7"/>
  <c r="F43" i="7"/>
  <c r="F40" i="7"/>
  <c r="E6" i="7"/>
  <c r="E16" i="7"/>
  <c r="E69" i="7"/>
  <c r="E47" i="7"/>
  <c r="E43" i="7" l="1"/>
  <c r="E40" i="7"/>
  <c r="E39" i="7" s="1"/>
  <c r="E35" i="7"/>
  <c r="F80" i="7"/>
  <c r="E80" i="7"/>
  <c r="F76" i="7"/>
  <c r="E76" i="7"/>
  <c r="F69" i="7"/>
  <c r="F64" i="7"/>
  <c r="E64" i="7"/>
  <c r="F60" i="7"/>
  <c r="E60" i="7"/>
  <c r="F51" i="7"/>
  <c r="E51" i="7"/>
  <c r="F47" i="7"/>
  <c r="F35" i="7"/>
  <c r="F29" i="7"/>
  <c r="F23" i="7"/>
  <c r="E23" i="7"/>
  <c r="E18" i="7"/>
  <c r="F10" i="7"/>
  <c r="E10" i="7"/>
  <c r="H31" i="3" l="1"/>
  <c r="H26" i="3"/>
  <c r="G31" i="3"/>
  <c r="G26" i="3"/>
  <c r="F31" i="3"/>
  <c r="F26" i="3"/>
  <c r="H18" i="3"/>
  <c r="H16" i="3"/>
  <c r="G18" i="3"/>
  <c r="G16" i="3"/>
  <c r="F18" i="3"/>
  <c r="F16" i="3"/>
  <c r="H11" i="3"/>
  <c r="G11" i="3"/>
  <c r="F11" i="3"/>
  <c r="E31" i="3"/>
  <c r="E26" i="3"/>
  <c r="D31" i="3"/>
  <c r="D26" i="3"/>
  <c r="E18" i="3"/>
  <c r="E16" i="3"/>
  <c r="E11" i="3"/>
  <c r="E10" i="3" s="1"/>
  <c r="D10" i="3"/>
  <c r="D18" i="3"/>
  <c r="D16" i="3"/>
  <c r="D11" i="3"/>
  <c r="F25" i="3" l="1"/>
  <c r="H25" i="3"/>
  <c r="G25" i="3"/>
  <c r="H10" i="3"/>
  <c r="G10" i="3"/>
  <c r="F10" i="3"/>
  <c r="D25" i="3"/>
  <c r="E25" i="3"/>
  <c r="F37" i="10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J11" i="10"/>
  <c r="I11" i="10"/>
  <c r="H11" i="10"/>
  <c r="G11" i="10"/>
  <c r="F11" i="10"/>
  <c r="F14" i="10" s="1"/>
  <c r="J8" i="10"/>
  <c r="I8" i="10"/>
  <c r="H8" i="10"/>
  <c r="G8" i="10"/>
  <c r="F8" i="10"/>
  <c r="I14" i="10" l="1"/>
  <c r="I22" i="10" s="1"/>
  <c r="I28" i="10" s="1"/>
  <c r="I29" i="10" s="1"/>
  <c r="H14" i="10"/>
  <c r="J14" i="10"/>
  <c r="J22" i="10" s="1"/>
  <c r="J28" i="10" s="1"/>
  <c r="J29" i="10" s="1"/>
  <c r="G14" i="10"/>
  <c r="H22" i="10"/>
  <c r="H28" i="10" s="1"/>
  <c r="H29" i="10" s="1"/>
  <c r="F22" i="10"/>
  <c r="F28" i="10" s="1"/>
  <c r="F29" i="10" s="1"/>
  <c r="G22" i="10"/>
  <c r="G28" i="10" s="1"/>
  <c r="G29" i="10" s="1"/>
</calcChain>
</file>

<file path=xl/sharedStrings.xml><?xml version="1.0" encoding="utf-8"?>
<sst xmlns="http://schemas.openxmlformats.org/spreadsheetml/2006/main" count="283" uniqueCount="138">
  <si>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</si>
  <si>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</si>
  <si>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</si>
  <si>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</si>
  <si>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</si>
  <si>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</si>
  <si>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</si>
  <si>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</si>
  <si>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</si>
  <si>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</si>
  <si>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</si>
  <si>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</si>
  <si>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</si>
  <si>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</si>
  <si>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</si>
  <si>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04 Ekonomski poslovi</t>
  </si>
  <si>
    <t>041 Opći ekonomski, trgovački i poslovi vezani uz rad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</si>
  <si>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</si>
  <si>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</si>
  <si>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</si>
  <si>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</si>
  <si>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</si>
  <si>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</si>
  <si>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</si>
  <si>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</si>
  <si>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</si>
  <si>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</si>
  <si>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</si>
  <si>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</si>
  <si>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</si>
  <si>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</si>
  <si>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</si>
  <si>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</si>
  <si>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</si>
  <si>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</si>
  <si>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</si>
  <si>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</si>
  <si>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</si>
  <si>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</si>
  <si>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</si>
  <si>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</si>
  <si>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</si>
  <si>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</si>
  <si>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</si>
  <si>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</si>
  <si>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</si>
  <si>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</si>
  <si>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</si>
  <si>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</si>
  <si>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</si>
  <si>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</si>
  <si>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</si>
  <si>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</si>
  <si>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</si>
  <si>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</si>
  <si>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</si>
  <si>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</si>
  <si>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>4 Prihodi za posebne namjene</t>
  </si>
  <si>
    <t xml:space="preserve">  43 Ostali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</si>
  <si>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</si>
  <si>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</si>
  <si>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</si>
  <si>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</si>
  <si>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</si>
  <si>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</si>
  <si>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</si>
  <si>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</si>
  <si>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</si>
  <si>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</si>
  <si>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</si>
  <si>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</si>
  <si>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</si>
  <si>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</si>
  <si>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</si>
  <si>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</si>
  <si>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</si>
  <si>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</si>
  <si>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</si>
  <si>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Prihodi od upravnih i administrativnih pristojbi, pristojbi po posebnim propisima i nakanada</t>
  </si>
  <si>
    <t>Prihodi od prodaje proizvoda i robe te pruženih usluga i prihodi od donacija</t>
  </si>
  <si>
    <t>Višak prihoda</t>
  </si>
  <si>
    <t>Preneseni višak prihoda</t>
  </si>
  <si>
    <t>Zatezne kamate</t>
  </si>
  <si>
    <t>Naknada građ.-radni materija</t>
  </si>
  <si>
    <t>Dodatna ulaganja na građevinskim objektima</t>
  </si>
  <si>
    <t xml:space="preserve">  12 Opći prihodi osnovne škole</t>
  </si>
  <si>
    <t xml:space="preserve"> 3 Vlastiti prihodi-PK</t>
  </si>
  <si>
    <t xml:space="preserve">   52 Pomoći-PK</t>
  </si>
  <si>
    <t xml:space="preserve">   57 Pomoći-PK</t>
  </si>
  <si>
    <t>PROGRAM 1001</t>
  </si>
  <si>
    <t>Program javnih potreba u školstvu</t>
  </si>
  <si>
    <t>Aktivnost A100007</t>
  </si>
  <si>
    <t>ŠKOLSKA NATJECANJA I SMO.</t>
  </si>
  <si>
    <t>Izvor financiranja 1.1.</t>
  </si>
  <si>
    <t>OPĆI PRIHODI I PRIMICI</t>
  </si>
  <si>
    <t>3+4</t>
  </si>
  <si>
    <t>Aktivnost A100010</t>
  </si>
  <si>
    <t>ŠKOLSKA KUHINJA</t>
  </si>
  <si>
    <t>Izvor financiranja 5.2.9</t>
  </si>
  <si>
    <t>Pomoći Ministarstvo za demogra.</t>
  </si>
  <si>
    <t>Izvor financiranja 4.3.1.</t>
  </si>
  <si>
    <t>PRIHODI ZA POSEBNE NAMJENE-PK</t>
  </si>
  <si>
    <t>Financijski rashodi</t>
  </si>
  <si>
    <t>Izvor financiranja 5.2.2.</t>
  </si>
  <si>
    <t>POMOĆI-PK</t>
  </si>
  <si>
    <t>Materijal i sirovine</t>
  </si>
  <si>
    <t>Aktivnost A100014</t>
  </si>
  <si>
    <t>Redovni program OŠ</t>
  </si>
  <si>
    <t>Izvor financiranja 1.2</t>
  </si>
  <si>
    <t>OPĆI PRIHODI OSNOVNE ŠKOLE</t>
  </si>
  <si>
    <t>Izvor financiranja 3.1.1</t>
  </si>
  <si>
    <t>VLASTITI PRIHODI-PK</t>
  </si>
  <si>
    <t>Izvor financiranja 5 2.2..</t>
  </si>
  <si>
    <t>Naknada građanima-rad.mat.</t>
  </si>
  <si>
    <t>Aktivnost A100015</t>
  </si>
  <si>
    <t>PRODUŽENI BORAVAK</t>
  </si>
  <si>
    <t>Izvor financiranja 5.7.1</t>
  </si>
  <si>
    <t>PRIHODI OPĆINA,GRADOVA</t>
  </si>
  <si>
    <t>Kapitalni projekt K100002</t>
  </si>
  <si>
    <t>Ulaganja u objekte školstva</t>
  </si>
  <si>
    <t>Usluge tekućeg i investicijskog održavanja</t>
  </si>
  <si>
    <t>Uređaji,strojevi i oprema za ostale namjene</t>
  </si>
  <si>
    <t>Kapitalni projekt K100007</t>
  </si>
  <si>
    <t>Ulaganja u objekte školstva-POTRES</t>
  </si>
  <si>
    <t>Izvor financiranja 8.4.</t>
  </si>
  <si>
    <t>BESKAMATNI ZAJAM</t>
  </si>
  <si>
    <t>POMOĆI IZ DRŽ.PRORAČUNA-OBNOVA</t>
  </si>
  <si>
    <t>Tekući projekt T100004</t>
  </si>
  <si>
    <t>Izvor financiranja 5.2.5</t>
  </si>
  <si>
    <t>POMOĆI-MINISTARSTVO ZNANOSTI I OBRAZOVANJA</t>
  </si>
  <si>
    <t>OSNOVNA ŠKOLA MLADOST</t>
  </si>
  <si>
    <t>09 OBRAZOVANJE</t>
  </si>
  <si>
    <t>091Osnovno obrazovanje</t>
  </si>
  <si>
    <t>0912 Osnovno obrazovanje</t>
  </si>
  <si>
    <t>31 Prihodi od prodaje proizvoda irobe te pruženih usluga i prihodi od donacije</t>
  </si>
  <si>
    <t>MLADOST</t>
  </si>
  <si>
    <r>
      <t>I</t>
    </r>
    <r>
      <rPr>
        <b/>
        <sz val="12"/>
        <color indexed="8"/>
        <rFont val="Arial"/>
        <family val="2"/>
        <charset val="238"/>
      </rPr>
      <t>zvor financiranja 5.2.25</t>
    </r>
  </si>
  <si>
    <r>
      <rPr>
        <b/>
        <sz val="12"/>
        <color rgb="FF000000"/>
        <rFont val="Arial"/>
        <family val="2"/>
        <charset val="238"/>
      </rPr>
      <t>Osiguravanje pomoćnika u nastavi učenicima s teškoćama</t>
    </r>
    <r>
      <rPr>
        <sz val="12"/>
        <color indexed="8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</si>
</sst>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0" fontId="10" fillId="0" borderId="5" xfId="0" applyFont="1" applyBorder="1" applyAlignment="1">
      <alignment horizontal="right" vertical="center"/>
    </xf>
    <xf numFmtId="0" fontId="12" fillId="0" borderId="0" xfId="0" applyFont="1" applyAlignment="1">
      <alignment wrapText="1"/>
    </xf>
    <xf numFmtId="0" fontId="9" fillId="0" borderId="0" xfId="0" applyFont="1"/>
    <xf numFmtId="0" fontId="8" fillId="0" borderId="0" xfId="0" applyFont="1"/>
    <xf numFmtId="4" fontId="8" fillId="0" borderId="0" xfId="0" applyNumberFormat="1" applyFont="1" applyFill="1"/>
    <xf numFmtId="0" fontId="8" fillId="0" borderId="0" xfId="0" applyFont="1" applyFill="1"/>
    <xf numFmtId="4" fontId="0" fillId="0" borderId="0" xfId="0" applyNumberFormat="1"/>
    <xf numFmtId="0" fontId="13" fillId="0" borderId="0" xfId="0" applyFont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4" fontId="8" fillId="0" borderId="0" xfId="0" applyNumberFormat="1" applyFont="1" applyAlignment="1">
      <alignment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4" fontId="8" fillId="0" borderId="0" xfId="0" applyNumberFormat="1" applyFont="1" applyAlignment="1">
      <alignment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 wrapText="1"/>
    </xf>
    <xf numFmtId="0" fontId="8" fillId="0" borderId="0" xfId="0" applyFont="1" applyAlignment="1">
      <alignment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0" fillId="0" borderId="0" xfId="0" applyFont="1"/>
    <xf numFmtId="0" fontId="5" fillId="0" borderId="3" xfId="0" applyNumberFormat="1" applyFont="1" applyFill="1" applyBorder="1" applyAlignment="1" applyProtection="1">
      <alignment horizontal="left" vertical="center" wrapText="1"/>
    </xf>
    <xf numFmtId="4" fontId="5" fillId="0" borderId="4" xfId="0" applyNumberFormat="1" applyFont="1" applyFill="1" applyBorder="1" applyAlignment="1" applyProtection="1">
      <alignment horizontal="center" vertical="center" wrapText="1"/>
    </xf>
    <xf numFmtId="4" fontId="5" fillId="0" borderId="3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14" fillId="2" borderId="3" xfId="0" quotePrefix="1" applyFont="1" applyFill="1" applyBorder="1" applyAlignment="1">
      <alignment horizontal="left" vertical="center"/>
    </xf>
    <xf numFmtId="4" fontId="7" fillId="2" borderId="3" xfId="0" applyNumberFormat="1" applyFont="1" applyFill="1" applyBorder="1" applyAlignment="1">
      <alignment horizontal="right"/>
    </xf>
    <xf numFmtId="0" fontId="15" fillId="2" borderId="3" xfId="0" quotePrefix="1" applyFont="1" applyFill="1" applyBorder="1" applyAlignment="1">
      <alignment horizontal="left" vertical="center" wrapText="1"/>
    </xf>
    <xf numFmtId="0" fontId="11" fillId="2" borderId="3" xfId="0" quotePrefix="1" applyFont="1" applyFill="1" applyBorder="1" applyAlignment="1">
      <alignment horizontal="left" vertical="center" wrapText="1"/>
    </xf>
    <xf numFmtId="4" fontId="5" fillId="2" borderId="4" xfId="0" applyNumberFormat="1" applyFont="1" applyFill="1" applyBorder="1" applyAlignment="1">
      <alignment horizontal="right"/>
    </xf>
    <xf numFmtId="4" fontId="5" fillId="2" borderId="3" xfId="0" applyNumberFormat="1" applyFont="1" applyFill="1" applyBorder="1" applyAlignment="1">
      <alignment horizontal="right"/>
    </xf>
    <xf numFmtId="4" fontId="7" fillId="2" borderId="4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14" fillId="2" borderId="3" xfId="0" quotePrefix="1" applyFont="1" applyFill="1" applyBorder="1" applyAlignment="1">
      <alignment horizontal="left" vertical="center" wrapText="1"/>
    </xf>
    <xf numFmtId="4" fontId="5" fillId="2" borderId="3" xfId="0" applyNumberFormat="1" applyFont="1" applyFill="1" applyBorder="1" applyAlignment="1" applyProtection="1">
      <alignment horizontal="right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4" fontId="7" fillId="2" borderId="3" xfId="0" applyNumberFormat="1" applyFont="1" applyFill="1" applyBorder="1" applyAlignment="1" applyProtection="1">
      <alignment horizontal="right" wrapText="1"/>
    </xf>
    <xf numFmtId="0" fontId="15" fillId="2" borderId="3" xfId="0" quotePrefix="1" applyFont="1" applyFill="1" applyBorder="1" applyAlignment="1">
      <alignment horizontal="left" vertical="center"/>
    </xf>
    <xf numFmtId="0" fontId="5" fillId="4" borderId="3" xfId="0" applyNumberFormat="1" applyFont="1" applyFill="1" applyBorder="1" applyAlignment="1" applyProtection="1">
      <alignment horizontal="center" vertical="center" wrapText="1"/>
    </xf>
    <xf numFmtId="0" fontId="5" fillId="4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15" fillId="2" borderId="3" xfId="0" applyNumberFormat="1" applyFont="1" applyFill="1" applyBorder="1" applyAlignment="1" applyProtection="1">
      <alignment vertical="center" wrapText="1"/>
    </xf>
    <xf numFmtId="3" fontId="7" fillId="2" borderId="3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 applyProtection="1">
      <alignment horizontal="right" wrapText="1"/>
    </xf>
    <xf numFmtId="4" fontId="11" fillId="3" borderId="1" xfId="0" applyNumberFormat="1" applyFont="1" applyFill="1" applyBorder="1" applyAlignment="1" applyProtection="1">
      <alignment horizontal="left" vertical="center" wrapText="1"/>
    </xf>
    <xf numFmtId="4" fontId="15" fillId="3" borderId="2" xfId="0" applyNumberFormat="1" applyFont="1" applyFill="1" applyBorder="1" applyAlignment="1" applyProtection="1">
      <alignment vertical="center" wrapText="1"/>
    </xf>
    <xf numFmtId="4" fontId="15" fillId="3" borderId="2" xfId="0" applyNumberFormat="1" applyFont="1" applyFill="1" applyBorder="1" applyAlignment="1" applyProtection="1">
      <alignment vertical="center"/>
    </xf>
    <xf numFmtId="4" fontId="5" fillId="3" borderId="3" xfId="0" applyNumberFormat="1" applyFont="1" applyFill="1" applyBorder="1" applyAlignment="1">
      <alignment horizontal="right"/>
    </xf>
    <xf numFmtId="4" fontId="11" fillId="0" borderId="1" xfId="0" applyNumberFormat="1" applyFont="1" applyFill="1" applyBorder="1" applyAlignment="1" applyProtection="1">
      <alignment horizontal="left" vertical="center" wrapText="1"/>
    </xf>
    <xf numFmtId="4" fontId="15" fillId="0" borderId="2" xfId="0" applyNumberFormat="1" applyFont="1" applyFill="1" applyBorder="1" applyAlignment="1" applyProtection="1">
      <alignment vertical="center" wrapText="1"/>
    </xf>
    <xf numFmtId="4" fontId="15" fillId="0" borderId="2" xfId="0" applyNumberFormat="1" applyFont="1" applyFill="1" applyBorder="1" applyAlignment="1" applyProtection="1">
      <alignment vertical="center"/>
    </xf>
    <xf numFmtId="4" fontId="5" fillId="0" borderId="3" xfId="0" applyNumberFormat="1" applyFont="1" applyFill="1" applyBorder="1" applyAlignment="1">
      <alignment horizontal="right"/>
    </xf>
    <xf numFmtId="4" fontId="11" fillId="0" borderId="1" xfId="0" quotePrefix="1" applyNumberFormat="1" applyFont="1" applyFill="1" applyBorder="1" applyAlignment="1">
      <alignment horizontal="left" vertical="center"/>
    </xf>
    <xf numFmtId="4" fontId="11" fillId="3" borderId="1" xfId="0" applyNumberFormat="1" applyFont="1" applyFill="1" applyBorder="1" applyAlignment="1">
      <alignment horizontal="left" vertical="center"/>
    </xf>
    <xf numFmtId="4" fontId="15" fillId="3" borderId="2" xfId="0" applyNumberFormat="1" applyFont="1" applyFill="1" applyBorder="1" applyAlignment="1" applyProtection="1">
      <alignment vertical="center"/>
    </xf>
    <xf numFmtId="4" fontId="11" fillId="0" borderId="1" xfId="0" quotePrefix="1" applyNumberFormat="1" applyFont="1" applyFill="1" applyBorder="1" applyAlignment="1" applyProtection="1">
      <alignment horizontal="left" vertical="center" wrapText="1"/>
    </xf>
    <xf numFmtId="4" fontId="5" fillId="0" borderId="3" xfId="0" applyNumberFormat="1" applyFont="1" applyFill="1" applyBorder="1" applyAlignment="1" applyProtection="1">
      <alignment horizontal="right" wrapText="1"/>
    </xf>
    <xf numFmtId="4" fontId="11" fillId="0" borderId="1" xfId="0" quotePrefix="1" applyNumberFormat="1" applyFont="1" applyBorder="1" applyAlignment="1">
      <alignment horizontal="left" vertical="center"/>
    </xf>
    <xf numFmtId="4" fontId="5" fillId="0" borderId="3" xfId="0" applyNumberFormat="1" applyFont="1" applyBorder="1" applyAlignment="1">
      <alignment horizontal="right"/>
    </xf>
    <xf numFmtId="4" fontId="11" fillId="3" borderId="1" xfId="0" quotePrefix="1" applyNumberFormat="1" applyFont="1" applyFill="1" applyBorder="1" applyAlignment="1" applyProtection="1">
      <alignment horizontal="left" vertical="center" wrapText="1"/>
    </xf>
    <xf numFmtId="4" fontId="7" fillId="0" borderId="0" xfId="0" applyNumberFormat="1" applyFont="1" applyFill="1" applyBorder="1" applyAlignment="1" applyProtection="1">
      <alignment horizontal="center" vertical="center" wrapText="1"/>
    </xf>
    <xf numFmtId="4" fontId="7" fillId="0" borderId="0" xfId="0" applyNumberFormat="1" applyFont="1" applyFill="1" applyBorder="1" applyAlignment="1" applyProtection="1"/>
    <xf numFmtId="4" fontId="5" fillId="0" borderId="1" xfId="0" quotePrefix="1" applyNumberFormat="1" applyFont="1" applyBorder="1" applyAlignment="1">
      <alignment horizontal="left" wrapText="1"/>
    </xf>
    <xf numFmtId="4" fontId="5" fillId="0" borderId="2" xfId="0" quotePrefix="1" applyNumberFormat="1" applyFont="1" applyBorder="1" applyAlignment="1">
      <alignment horizontal="left" wrapText="1"/>
    </xf>
    <xf numFmtId="4" fontId="5" fillId="0" borderId="2" xfId="0" quotePrefix="1" applyNumberFormat="1" applyFont="1" applyBorder="1" applyAlignment="1">
      <alignment horizontal="center" wrapText="1"/>
    </xf>
    <xf numFmtId="4" fontId="5" fillId="0" borderId="2" xfId="0" quotePrefix="1" applyNumberFormat="1" applyFont="1" applyFill="1" applyBorder="1" applyAlignment="1" applyProtection="1">
      <alignment horizontal="left"/>
    </xf>
    <xf numFmtId="4" fontId="5" fillId="2" borderId="3" xfId="0" applyNumberFormat="1" applyFont="1" applyFill="1" applyBorder="1" applyAlignment="1" applyProtection="1">
      <alignment horizontal="center" vertical="center" wrapText="1"/>
    </xf>
    <xf numFmtId="4" fontId="5" fillId="0" borderId="0" xfId="0" quotePrefix="1" applyNumberFormat="1" applyFont="1" applyFill="1" applyBorder="1" applyAlignment="1" applyProtection="1">
      <alignment horizontal="center" vertical="center" wrapText="1"/>
    </xf>
    <xf numFmtId="4" fontId="11" fillId="4" borderId="1" xfId="0" applyNumberFormat="1" applyFont="1" applyFill="1" applyBorder="1" applyAlignment="1" applyProtection="1">
      <alignment horizontal="left" vertical="center" wrapText="1"/>
    </xf>
    <xf numFmtId="4" fontId="11" fillId="4" borderId="2" xfId="0" applyNumberFormat="1" applyFont="1" applyFill="1" applyBorder="1" applyAlignment="1" applyProtection="1">
      <alignment horizontal="left" vertical="center" wrapText="1"/>
    </xf>
    <xf numFmtId="4" fontId="11" fillId="4" borderId="4" xfId="0" applyNumberFormat="1" applyFont="1" applyFill="1" applyBorder="1" applyAlignment="1" applyProtection="1">
      <alignment horizontal="left" vertical="center" wrapText="1"/>
    </xf>
    <xf numFmtId="4" fontId="11" fillId="4" borderId="1" xfId="0" quotePrefix="1" applyNumberFormat="1" applyFont="1" applyFill="1" applyBorder="1" applyAlignment="1">
      <alignment horizontal="right"/>
    </xf>
    <xf numFmtId="4" fontId="11" fillId="4" borderId="3" xfId="0" applyNumberFormat="1" applyFont="1" applyFill="1" applyBorder="1" applyAlignment="1" applyProtection="1">
      <alignment horizontal="right" wrapText="1"/>
    </xf>
    <xf numFmtId="4" fontId="11" fillId="3" borderId="1" xfId="0" quotePrefix="1" applyNumberFormat="1" applyFont="1" applyFill="1" applyBorder="1" applyAlignment="1">
      <alignment horizontal="right"/>
    </xf>
    <xf numFmtId="4" fontId="11" fillId="3" borderId="3" xfId="0" quotePrefix="1" applyNumberFormat="1" applyFont="1" applyFill="1" applyBorder="1" applyAlignment="1">
      <alignment horizontal="right"/>
    </xf>
    <xf numFmtId="4" fontId="11" fillId="3" borderId="2" xfId="0" applyNumberFormat="1" applyFont="1" applyFill="1" applyBorder="1" applyAlignment="1" applyProtection="1">
      <alignment horizontal="left" vertical="center" wrapText="1"/>
    </xf>
    <xf numFmtId="4" fontId="11" fillId="3" borderId="4" xfId="0" applyNumberFormat="1" applyFont="1" applyFill="1" applyBorder="1" applyAlignment="1" applyProtection="1">
      <alignment horizontal="left" vertical="center" wrapText="1"/>
    </xf>
    <xf numFmtId="0" fontId="11" fillId="0" borderId="0" xfId="0" quotePrefix="1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/>
    <xf numFmtId="0" fontId="11" fillId="0" borderId="1" xfId="0" quotePrefix="1" applyFont="1" applyBorder="1" applyAlignment="1">
      <alignment horizontal="left" wrapText="1"/>
    </xf>
    <xf numFmtId="0" fontId="11" fillId="0" borderId="2" xfId="0" quotePrefix="1" applyFont="1" applyBorder="1" applyAlignment="1">
      <alignment horizontal="left" wrapText="1"/>
    </xf>
    <xf numFmtId="0" fontId="11" fillId="0" borderId="2" xfId="0" quotePrefix="1" applyFont="1" applyBorder="1" applyAlignment="1">
      <alignment horizontal="center" wrapText="1"/>
    </xf>
    <xf numFmtId="0" fontId="11" fillId="0" borderId="2" xfId="0" quotePrefix="1" applyNumberFormat="1" applyFont="1" applyFill="1" applyBorder="1" applyAlignment="1" applyProtection="1">
      <alignment horizontal="left"/>
    </xf>
    <xf numFmtId="0" fontId="11" fillId="2" borderId="3" xfId="0" applyNumberFormat="1" applyFont="1" applyFill="1" applyBorder="1" applyAlignment="1" applyProtection="1">
      <alignment horizontal="center" vertical="center" wrapText="1"/>
    </xf>
    <xf numFmtId="0" fontId="11" fillId="4" borderId="1" xfId="0" applyNumberFormat="1" applyFont="1" applyFill="1" applyBorder="1" applyAlignment="1" applyProtection="1">
      <alignment horizontal="left" vertical="center" wrapText="1"/>
    </xf>
    <xf numFmtId="0" fontId="11" fillId="4" borderId="2" xfId="0" applyNumberFormat="1" applyFont="1" applyFill="1" applyBorder="1" applyAlignment="1" applyProtection="1">
      <alignment horizontal="left" vertical="center" wrapText="1"/>
    </xf>
    <xf numFmtId="0" fontId="11" fillId="4" borderId="4" xfId="0" applyNumberFormat="1" applyFont="1" applyFill="1" applyBorder="1" applyAlignment="1" applyProtection="1">
      <alignment horizontal="left" vertical="center" wrapText="1"/>
    </xf>
    <xf numFmtId="3" fontId="11" fillId="4" borderId="1" xfId="0" quotePrefix="1" applyNumberFormat="1" applyFont="1" applyFill="1" applyBorder="1" applyAlignment="1">
      <alignment horizontal="right"/>
    </xf>
    <xf numFmtId="3" fontId="11" fillId="4" borderId="3" xfId="0" applyNumberFormat="1" applyFont="1" applyFill="1" applyBorder="1" applyAlignment="1" applyProtection="1">
      <alignment horizontal="right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5" fillId="3" borderId="2" xfId="0" applyNumberFormat="1" applyFont="1" applyFill="1" applyBorder="1" applyAlignment="1" applyProtection="1">
      <alignment vertical="center" wrapText="1"/>
    </xf>
    <xf numFmtId="3" fontId="5" fillId="3" borderId="1" xfId="0" quotePrefix="1" applyNumberFormat="1" applyFont="1" applyFill="1" applyBorder="1" applyAlignment="1">
      <alignment horizontal="right"/>
    </xf>
    <xf numFmtId="3" fontId="5" fillId="3" borderId="3" xfId="0" quotePrefix="1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wrapText="1"/>
    </xf>
    <xf numFmtId="0" fontId="15" fillId="2" borderId="3" xfId="0" applyFont="1" applyFill="1" applyBorder="1" applyAlignment="1">
      <alignment horizontal="left" vertical="center"/>
    </xf>
    <xf numFmtId="0" fontId="14" fillId="2" borderId="3" xfId="0" applyNumberFormat="1" applyFont="1" applyFill="1" applyBorder="1" applyAlignment="1" applyProtection="1">
      <alignment horizontal="left" vertical="center" wrapText="1"/>
    </xf>
    <xf numFmtId="0" fontId="15" fillId="2" borderId="4" xfId="0" applyNumberFormat="1" applyFont="1" applyFill="1" applyBorder="1" applyAlignment="1" applyProtection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left" vertical="center" wrapText="1"/>
    </xf>
    <xf numFmtId="0" fontId="5" fillId="2" borderId="4" xfId="0" applyNumberFormat="1" applyFont="1" applyFill="1" applyBorder="1" applyAlignment="1" applyProtection="1">
      <alignment horizontal="left" vertical="center" wrapText="1"/>
    </xf>
    <xf numFmtId="0" fontId="5" fillId="2" borderId="4" xfId="0" applyNumberFormat="1" applyFont="1" applyFill="1" applyBorder="1" applyAlignment="1" applyProtection="1">
      <alignment horizontal="left" vertical="center" wrapText="1"/>
    </xf>
    <xf numFmtId="4" fontId="16" fillId="2" borderId="3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4" fontId="7" fillId="0" borderId="3" xfId="0" applyNumberFormat="1" applyFont="1" applyFill="1" applyBorder="1" applyAlignment="1">
      <alignment horizontal="right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17" fillId="0" borderId="2" xfId="0" applyNumberFormat="1" applyFont="1" applyFill="1" applyBorder="1" applyAlignment="1" applyProtection="1">
      <alignment horizontal="left" vertical="center" wrapText="1"/>
    </xf>
    <xf numFmtId="0" fontId="17" fillId="0" borderId="4" xfId="0" applyNumberFormat="1" applyFont="1" applyFill="1" applyBorder="1" applyAlignment="1" applyProtection="1">
      <alignment horizontal="left" vertical="center" wrapText="1"/>
    </xf>
    <xf numFmtId="0" fontId="17" fillId="0" borderId="4" xfId="0" applyNumberFormat="1" applyFont="1" applyFill="1" applyBorder="1" applyAlignment="1" applyProtection="1">
      <alignment horizontal="left" vertical="center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17" fillId="0" borderId="2" xfId="0" applyNumberFormat="1" applyFont="1" applyFill="1" applyBorder="1" applyAlignment="1" applyProtection="1">
      <alignment horizontal="left" vertical="center" wrapText="1"/>
    </xf>
    <xf numFmtId="4" fontId="16" fillId="0" borderId="3" xfId="0" applyNumberFormat="1" applyFont="1" applyFill="1" applyBorder="1" applyAlignment="1">
      <alignment horizontal="right"/>
    </xf>
    <xf numFmtId="0" fontId="7" fillId="0" borderId="1" xfId="0" applyNumberFormat="1" applyFont="1" applyFill="1" applyBorder="1" applyAlignment="1" applyProtection="1">
      <alignment horizontal="left" vertical="center" wrapText="1" indent="1"/>
    </xf>
    <xf numFmtId="0" fontId="7" fillId="0" borderId="2" xfId="0" applyNumberFormat="1" applyFont="1" applyFill="1" applyBorder="1" applyAlignment="1" applyProtection="1">
      <alignment horizontal="left" vertical="center" wrapText="1" indent="1"/>
    </xf>
    <xf numFmtId="0" fontId="7" fillId="0" borderId="4" xfId="0" applyNumberFormat="1" applyFont="1" applyFill="1" applyBorder="1" applyAlignment="1" applyProtection="1">
      <alignment horizontal="left" vertical="center" wrapText="1" indent="1"/>
    </xf>
    <xf numFmtId="0" fontId="7" fillId="0" borderId="4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 indent="1"/>
    </xf>
    <xf numFmtId="0" fontId="5" fillId="0" borderId="2" xfId="0" applyNumberFormat="1" applyFont="1" applyFill="1" applyBorder="1" applyAlignment="1" applyProtection="1">
      <alignment horizontal="left" vertical="center" wrapText="1" indent="1"/>
    </xf>
    <xf numFmtId="0" fontId="5" fillId="0" borderId="4" xfId="0" applyNumberFormat="1" applyFont="1" applyFill="1" applyBorder="1" applyAlignment="1" applyProtection="1">
      <alignment horizontal="left" vertical="center" wrapText="1" indent="1"/>
    </xf>
    <xf numFmtId="0" fontId="7" fillId="0" borderId="1" xfId="0" applyNumberFormat="1" applyFont="1" applyFill="1" applyBorder="1" applyAlignment="1" applyProtection="1">
      <alignment horizontal="left" vertical="center" wrapText="1" indent="1"/>
    </xf>
    <xf numFmtId="0" fontId="7" fillId="0" borderId="2" xfId="0" applyNumberFormat="1" applyFont="1" applyFill="1" applyBorder="1" applyAlignment="1" applyProtection="1">
      <alignment horizontal="left" vertical="center" wrapText="1" indent="1"/>
    </xf>
    <xf numFmtId="0" fontId="7" fillId="0" borderId="4" xfId="0" applyNumberFormat="1" applyFont="1" applyFill="1" applyBorder="1" applyAlignment="1" applyProtection="1">
      <alignment horizontal="left" vertical="center" wrapText="1" indent="1"/>
    </xf>
    <xf numFmtId="4" fontId="8" fillId="0" borderId="3" xfId="0" applyNumberFormat="1" applyFont="1" applyBorder="1"/>
    <xf numFmtId="4" fontId="13" fillId="0" borderId="3" xfId="0" applyNumberFormat="1" applyFont="1" applyBorder="1"/>
    <xf numFmtId="4" fontId="18" fillId="0" borderId="3" xfId="0" applyNumberFormat="1" applyFont="1" applyBorder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 indent="1"/>
    </xf>
    <xf numFmtId="0" fontId="5" fillId="0" borderId="2" xfId="0" applyNumberFormat="1" applyFont="1" applyFill="1" applyBorder="1" applyAlignment="1" applyProtection="1">
      <alignment horizontal="left" vertical="center" wrapText="1" indent="1"/>
    </xf>
    <xf numFmtId="0" fontId="5" fillId="0" borderId="4" xfId="0" applyNumberFormat="1" applyFont="1" applyFill="1" applyBorder="1" applyAlignment="1" applyProtection="1">
      <alignment horizontal="left" vertical="center" wrapText="1" inden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4" fontId="7" fillId="0" borderId="1" xfId="0" applyNumberFormat="1" applyFont="1" applyFill="1" applyBorder="1" applyAlignment="1">
      <alignment horizontal="right"/>
    </xf>
    <xf numFmtId="0" fontId="19" fillId="0" borderId="1" xfId="0" applyNumberFormat="1" applyFont="1" applyFill="1" applyBorder="1" applyAlignment="1" applyProtection="1">
      <alignment horizontal="left" vertical="center" wrapText="1" indent="1"/>
    </xf>
    <xf numFmtId="4" fontId="5" fillId="0" borderId="1" xfId="0" applyNumberFormat="1" applyFont="1" applyFill="1" applyBorder="1" applyAlignment="1">
      <alignment horizontal="right"/>
    </xf>
    <xf numFmtId="0" fontId="20" fillId="0" borderId="4" xfId="0" applyNumberFormat="1" applyFont="1" applyFill="1" applyBorder="1" applyAlignment="1" applyProtection="1">
      <alignment horizontal="left" vertical="center" wrapText="1"/>
    </xf>
    <xf numFmtId="0" fontId="19" fillId="0" borderId="4" xfId="0" applyNumberFormat="1" applyFont="1" applyFill="1" applyBorder="1" applyAlignment="1" applyProtection="1">
      <alignment horizontal="left" vertical="center" wrapText="1"/>
    </xf>
    <xf numFmtId="2" fontId="18" fillId="0" borderId="3" xfId="0" applyNumberFormat="1" applyFont="1" applyBorder="1"/>
    <xf numFmtId="2" fontId="13" fillId="0" borderId="0" xfId="0" applyNumberFormat="1" applyFont="1"/>
    <xf numFmtId="2" fontId="13" fillId="0" borderId="3" xfId="0" applyNumberFormat="1" applyFont="1" applyBorder="1"/>
    <xf numFmtId="0" fontId="21" fillId="0" borderId="2" xfId="0" applyFont="1" applyFill="1" applyBorder="1"/>
    <xf numFmtId="0" fontId="21" fillId="0" borderId="4" xfId="0" applyFont="1" applyFill="1" applyBorder="1"/>
    <xf numFmtId="164" fontId="13" fillId="0" borderId="0" xfId="0" applyNumberFormat="1" applyFont="1"/>
    <xf numFmtId="4" fontId="8" fillId="0" borderId="0" xfId="0" applyNumberFormat="1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workbookViewId="0">
      <selection activeCell="A8" sqref="A8:E8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31" t="s">
        <v>34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8" x14ac:dyDescent="0.25">
      <c r="A2" s="10"/>
      <c r="B2" s="10"/>
      <c r="C2" s="10"/>
      <c r="D2" s="10"/>
      <c r="E2" s="10"/>
      <c r="F2" s="34" t="s">
        <v>130</v>
      </c>
      <c r="G2" s="34"/>
      <c r="H2" s="34"/>
      <c r="I2" s="10"/>
      <c r="J2" s="10"/>
    </row>
    <row r="3" spans="1:10" ht="15.75" x14ac:dyDescent="0.25">
      <c r="A3" s="31" t="s">
        <v>20</v>
      </c>
      <c r="B3" s="31"/>
      <c r="C3" s="31"/>
      <c r="D3" s="31"/>
      <c r="E3" s="31"/>
      <c r="F3" s="31"/>
      <c r="G3" s="31"/>
      <c r="H3" s="31"/>
      <c r="I3" s="32"/>
      <c r="J3" s="32"/>
    </row>
    <row r="4" spans="1:10" ht="18" x14ac:dyDescent="0.25">
      <c r="A4" s="10"/>
      <c r="B4" s="10"/>
      <c r="C4" s="10"/>
      <c r="D4" s="10"/>
      <c r="E4" s="10"/>
      <c r="F4" s="10"/>
      <c r="G4" s="10"/>
      <c r="H4" s="10"/>
      <c r="I4" s="5"/>
      <c r="J4" s="5"/>
    </row>
    <row r="5" spans="1:10" ht="15.75" x14ac:dyDescent="0.25">
      <c r="A5" s="31" t="s">
        <v>26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15" t="s">
        <v>39</v>
      </c>
    </row>
    <row r="7" spans="1:10" ht="25.5" x14ac:dyDescent="0.25">
      <c r="A7" s="11"/>
      <c r="B7" s="12"/>
      <c r="C7" s="12"/>
      <c r="D7" s="13"/>
      <c r="E7" s="14"/>
      <c r="F7" s="3" t="s">
        <v>40</v>
      </c>
      <c r="G7" s="3" t="s">
        <v>38</v>
      </c>
      <c r="H7" s="3" t="s">
        <v>48</v>
      </c>
      <c r="I7" s="3" t="s">
        <v>49</v>
      </c>
      <c r="J7" s="3" t="s">
        <v>50</v>
      </c>
    </row>
    <row r="8" spans="1:10" ht="15.75" x14ac:dyDescent="0.25">
      <c r="A8" s="71" t="s">
        <v>0</v>
      </c>
      <c r="B8" s="72"/>
      <c r="C8" s="72"/>
      <c r="D8" s="72"/>
      <c r="E8" s="73"/>
      <c r="F8" s="74">
        <f>F9+F10</f>
        <v>1404128.75</v>
      </c>
      <c r="G8" s="74">
        <f>G9+G10</f>
        <v>1354089</v>
      </c>
      <c r="H8" s="74">
        <f>H9+H10</f>
        <v>1356472</v>
      </c>
      <c r="I8" s="74">
        <f>I9+I10</f>
        <v>1356472</v>
      </c>
      <c r="J8" s="74">
        <f>J9+J10</f>
        <v>1356472</v>
      </c>
    </row>
    <row r="9" spans="1:10" ht="15.75" x14ac:dyDescent="0.25">
      <c r="A9" s="75" t="s">
        <v>42</v>
      </c>
      <c r="B9" s="76"/>
      <c r="C9" s="76"/>
      <c r="D9" s="76"/>
      <c r="E9" s="77"/>
      <c r="F9" s="78">
        <v>1404128.75</v>
      </c>
      <c r="G9" s="78">
        <v>1354089</v>
      </c>
      <c r="H9" s="78">
        <v>1356472</v>
      </c>
      <c r="I9" s="78">
        <v>1356472</v>
      </c>
      <c r="J9" s="78">
        <v>1356472</v>
      </c>
    </row>
    <row r="10" spans="1:10" ht="15.75" x14ac:dyDescent="0.25">
      <c r="A10" s="79" t="s">
        <v>43</v>
      </c>
      <c r="B10" s="77"/>
      <c r="C10" s="77"/>
      <c r="D10" s="77"/>
      <c r="E10" s="77"/>
      <c r="F10" s="78"/>
      <c r="G10" s="78"/>
      <c r="H10" s="78"/>
      <c r="I10" s="78"/>
      <c r="J10" s="78"/>
    </row>
    <row r="11" spans="1:10" ht="15.75" x14ac:dyDescent="0.25">
      <c r="A11" s="80" t="s">
        <v>1</v>
      </c>
      <c r="B11" s="81"/>
      <c r="C11" s="81"/>
      <c r="D11" s="81"/>
      <c r="E11" s="81"/>
      <c r="F11" s="74">
        <f>F12+F13</f>
        <v>1403220.76</v>
      </c>
      <c r="G11" s="74">
        <f>G12+G13</f>
        <v>1354089</v>
      </c>
      <c r="H11" s="74">
        <f>H12+H13</f>
        <v>1356472</v>
      </c>
      <c r="I11" s="74">
        <f>I12+I13</f>
        <v>1356472</v>
      </c>
      <c r="J11" s="74">
        <f>J12+J13</f>
        <v>1356472</v>
      </c>
    </row>
    <row r="12" spans="1:10" ht="15.75" x14ac:dyDescent="0.25">
      <c r="A12" s="82" t="s">
        <v>44</v>
      </c>
      <c r="B12" s="76"/>
      <c r="C12" s="76"/>
      <c r="D12" s="76"/>
      <c r="E12" s="76"/>
      <c r="F12" s="78">
        <v>1366078.05</v>
      </c>
      <c r="G12" s="78">
        <v>1317801</v>
      </c>
      <c r="H12" s="78">
        <v>1320184</v>
      </c>
      <c r="I12" s="78">
        <v>1320184</v>
      </c>
      <c r="J12" s="83">
        <v>1320184</v>
      </c>
    </row>
    <row r="13" spans="1:10" ht="15.75" x14ac:dyDescent="0.25">
      <c r="A13" s="84" t="s">
        <v>45</v>
      </c>
      <c r="B13" s="77"/>
      <c r="C13" s="77"/>
      <c r="D13" s="77"/>
      <c r="E13" s="77"/>
      <c r="F13" s="85">
        <v>37142.71</v>
      </c>
      <c r="G13" s="85">
        <v>36288</v>
      </c>
      <c r="H13" s="85">
        <v>36288</v>
      </c>
      <c r="I13" s="85">
        <v>36288</v>
      </c>
      <c r="J13" s="83">
        <v>36288</v>
      </c>
    </row>
    <row r="14" spans="1:10" ht="15.75" x14ac:dyDescent="0.25">
      <c r="A14" s="86" t="s">
        <v>70</v>
      </c>
      <c r="B14" s="72"/>
      <c r="C14" s="72"/>
      <c r="D14" s="72"/>
      <c r="E14" s="72"/>
      <c r="F14" s="74">
        <f>F8-F11</f>
        <v>907.98999999999069</v>
      </c>
      <c r="G14" s="74">
        <f>G8-G11</f>
        <v>0</v>
      </c>
      <c r="H14" s="74">
        <f>H8-H11</f>
        <v>0</v>
      </c>
      <c r="I14" s="74">
        <f>I8-I11</f>
        <v>0</v>
      </c>
      <c r="J14" s="74">
        <f>J8-J11</f>
        <v>0</v>
      </c>
    </row>
    <row r="15" spans="1:10" ht="15.75" x14ac:dyDescent="0.25">
      <c r="A15" s="25"/>
      <c r="B15" s="87"/>
      <c r="C15" s="87"/>
      <c r="D15" s="87"/>
      <c r="E15" s="87"/>
      <c r="F15" s="87"/>
      <c r="G15" s="87"/>
      <c r="H15" s="88"/>
      <c r="I15" s="88"/>
      <c r="J15" s="88"/>
    </row>
    <row r="16" spans="1:10" ht="15.75" x14ac:dyDescent="0.25">
      <c r="A16" s="28" t="s">
        <v>27</v>
      </c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 x14ac:dyDescent="0.25">
      <c r="A17" s="25"/>
      <c r="B17" s="87"/>
      <c r="C17" s="87"/>
      <c r="D17" s="87"/>
      <c r="E17" s="87"/>
      <c r="F17" s="87"/>
      <c r="G17" s="87"/>
      <c r="H17" s="88"/>
      <c r="I17" s="88"/>
      <c r="J17" s="88"/>
    </row>
    <row r="18" spans="1:10" ht="31.5" x14ac:dyDescent="0.25">
      <c r="A18" s="89"/>
      <c r="B18" s="90"/>
      <c r="C18" s="90"/>
      <c r="D18" s="91"/>
      <c r="E18" s="92"/>
      <c r="F18" s="93" t="s">
        <v>40</v>
      </c>
      <c r="G18" s="93" t="s">
        <v>38</v>
      </c>
      <c r="H18" s="93" t="s">
        <v>48</v>
      </c>
      <c r="I18" s="93" t="s">
        <v>49</v>
      </c>
      <c r="J18" s="93" t="s">
        <v>50</v>
      </c>
    </row>
    <row r="19" spans="1:10" ht="15.75" x14ac:dyDescent="0.25">
      <c r="A19" s="84" t="s">
        <v>46</v>
      </c>
      <c r="B19" s="77"/>
      <c r="C19" s="77"/>
      <c r="D19" s="77"/>
      <c r="E19" s="77"/>
      <c r="F19" s="85"/>
      <c r="G19" s="85"/>
      <c r="H19" s="85"/>
      <c r="I19" s="85"/>
      <c r="J19" s="83"/>
    </row>
    <row r="20" spans="1:10" ht="15.75" x14ac:dyDescent="0.25">
      <c r="A20" s="84" t="s">
        <v>47</v>
      </c>
      <c r="B20" s="77"/>
      <c r="C20" s="77"/>
      <c r="D20" s="77"/>
      <c r="E20" s="77"/>
      <c r="F20" s="85"/>
      <c r="G20" s="85"/>
      <c r="H20" s="85"/>
      <c r="I20" s="85"/>
      <c r="J20" s="83"/>
    </row>
    <row r="21" spans="1:10" ht="15.75" x14ac:dyDescent="0.25">
      <c r="A21" s="86" t="s">
        <v>2</v>
      </c>
      <c r="B21" s="72"/>
      <c r="C21" s="72"/>
      <c r="D21" s="72"/>
      <c r="E21" s="72"/>
      <c r="F21" s="74">
        <f>F19-F20</f>
        <v>0</v>
      </c>
      <c r="G21" s="74">
        <f>G19-G20</f>
        <v>0</v>
      </c>
      <c r="H21" s="74">
        <f>H19-H20</f>
        <v>0</v>
      </c>
      <c r="I21" s="74">
        <f>I19-I20</f>
        <v>0</v>
      </c>
      <c r="J21" s="74">
        <f>J19-J20</f>
        <v>0</v>
      </c>
    </row>
    <row r="22" spans="1:10" ht="15.75" x14ac:dyDescent="0.25">
      <c r="A22" s="86" t="s">
        <v>71</v>
      </c>
      <c r="B22" s="72"/>
      <c r="C22" s="72"/>
      <c r="D22" s="72"/>
      <c r="E22" s="72"/>
      <c r="F22" s="74">
        <f>F14+F21</f>
        <v>907.98999999999069</v>
      </c>
      <c r="G22" s="74">
        <f>G14+G21</f>
        <v>0</v>
      </c>
      <c r="H22" s="74">
        <f>H14+H21</f>
        <v>0</v>
      </c>
      <c r="I22" s="74">
        <f>I14+I21</f>
        <v>0</v>
      </c>
      <c r="J22" s="74">
        <f>J14+J21</f>
        <v>0</v>
      </c>
    </row>
    <row r="23" spans="1:10" ht="15.75" x14ac:dyDescent="0.25">
      <c r="A23" s="94"/>
      <c r="B23" s="87"/>
      <c r="C23" s="87"/>
      <c r="D23" s="87"/>
      <c r="E23" s="87"/>
      <c r="F23" s="87"/>
      <c r="G23" s="87"/>
      <c r="H23" s="88"/>
      <c r="I23" s="88"/>
      <c r="J23" s="88"/>
    </row>
    <row r="24" spans="1:10" ht="15.75" x14ac:dyDescent="0.25">
      <c r="A24" s="28" t="s">
        <v>72</v>
      </c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15.75" x14ac:dyDescent="0.25">
      <c r="A25" s="25"/>
      <c r="B25" s="26"/>
      <c r="C25" s="26"/>
      <c r="D25" s="26"/>
      <c r="E25" s="26"/>
      <c r="F25" s="26"/>
      <c r="G25" s="26"/>
      <c r="H25" s="26"/>
      <c r="I25" s="26"/>
      <c r="J25" s="26"/>
    </row>
    <row r="26" spans="1:10" ht="31.5" x14ac:dyDescent="0.25">
      <c r="A26" s="89"/>
      <c r="B26" s="90"/>
      <c r="C26" s="90"/>
      <c r="D26" s="91"/>
      <c r="E26" s="92"/>
      <c r="F26" s="93" t="s">
        <v>40</v>
      </c>
      <c r="G26" s="93" t="s">
        <v>38</v>
      </c>
      <c r="H26" s="93" t="s">
        <v>48</v>
      </c>
      <c r="I26" s="93" t="s">
        <v>49</v>
      </c>
      <c r="J26" s="93" t="s">
        <v>50</v>
      </c>
    </row>
    <row r="27" spans="1:10" ht="15" customHeight="1" x14ac:dyDescent="0.25">
      <c r="A27" s="95" t="s">
        <v>73</v>
      </c>
      <c r="B27" s="96"/>
      <c r="C27" s="96"/>
      <c r="D27" s="96"/>
      <c r="E27" s="97"/>
      <c r="F27" s="98">
        <v>0</v>
      </c>
      <c r="G27" s="98">
        <v>0</v>
      </c>
      <c r="H27" s="98">
        <v>0</v>
      </c>
      <c r="I27" s="98">
        <v>0</v>
      </c>
      <c r="J27" s="99">
        <v>0</v>
      </c>
    </row>
    <row r="28" spans="1:10" ht="15" customHeight="1" x14ac:dyDescent="0.25">
      <c r="A28" s="86" t="s">
        <v>74</v>
      </c>
      <c r="B28" s="72"/>
      <c r="C28" s="72"/>
      <c r="D28" s="72"/>
      <c r="E28" s="72"/>
      <c r="F28" s="100">
        <f>F22+F27</f>
        <v>907.98999999999069</v>
      </c>
      <c r="G28" s="100">
        <f>G22+G27</f>
        <v>0</v>
      </c>
      <c r="H28" s="100">
        <f>H22+H27</f>
        <v>0</v>
      </c>
      <c r="I28" s="100">
        <f>I22+I27</f>
        <v>0</v>
      </c>
      <c r="J28" s="101">
        <f>J22+J27</f>
        <v>0</v>
      </c>
    </row>
    <row r="29" spans="1:10" ht="45" customHeight="1" x14ac:dyDescent="0.25">
      <c r="A29" s="71" t="s">
        <v>75</v>
      </c>
      <c r="B29" s="102"/>
      <c r="C29" s="102"/>
      <c r="D29" s="102"/>
      <c r="E29" s="103"/>
      <c r="F29" s="100">
        <f>F14+F21+F27-F28</f>
        <v>0</v>
      </c>
      <c r="G29" s="100">
        <f>G14+G21+G27-G28</f>
        <v>0</v>
      </c>
      <c r="H29" s="100">
        <f>H14+H21+H27-H28</f>
        <v>0</v>
      </c>
      <c r="I29" s="100">
        <f>I14+I21+I27-I28</f>
        <v>0</v>
      </c>
      <c r="J29" s="101">
        <f>J14+J21+J27-J28</f>
        <v>0</v>
      </c>
    </row>
    <row r="30" spans="1:10" ht="15.75" x14ac:dyDescent="0.25">
      <c r="A30" s="27"/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5.75" x14ac:dyDescent="0.25">
      <c r="A31" s="30" t="s">
        <v>69</v>
      </c>
      <c r="B31" s="30"/>
      <c r="C31" s="30"/>
      <c r="D31" s="30"/>
      <c r="E31" s="30"/>
      <c r="F31" s="30"/>
      <c r="G31" s="30"/>
      <c r="H31" s="30"/>
      <c r="I31" s="30"/>
      <c r="J31" s="30"/>
    </row>
    <row r="32" spans="1:10" ht="15.75" x14ac:dyDescent="0.25">
      <c r="A32" s="104"/>
      <c r="B32" s="105"/>
      <c r="C32" s="105"/>
      <c r="D32" s="105"/>
      <c r="E32" s="105"/>
      <c r="F32" s="105"/>
      <c r="G32" s="105"/>
      <c r="H32" s="106"/>
      <c r="I32" s="106"/>
      <c r="J32" s="106"/>
    </row>
    <row r="33" spans="1:10" ht="31.5" x14ac:dyDescent="0.25">
      <c r="A33" s="107"/>
      <c r="B33" s="108"/>
      <c r="C33" s="108"/>
      <c r="D33" s="109"/>
      <c r="E33" s="110"/>
      <c r="F33" s="111" t="s">
        <v>40</v>
      </c>
      <c r="G33" s="111" t="s">
        <v>38</v>
      </c>
      <c r="H33" s="111" t="s">
        <v>48</v>
      </c>
      <c r="I33" s="111" t="s">
        <v>49</v>
      </c>
      <c r="J33" s="111" t="s">
        <v>50</v>
      </c>
    </row>
    <row r="34" spans="1:10" ht="15.75" x14ac:dyDescent="0.25">
      <c r="A34" s="112" t="s">
        <v>73</v>
      </c>
      <c r="B34" s="113"/>
      <c r="C34" s="113"/>
      <c r="D34" s="113"/>
      <c r="E34" s="114"/>
      <c r="F34" s="115">
        <v>0</v>
      </c>
      <c r="G34" s="115">
        <f>F37</f>
        <v>0</v>
      </c>
      <c r="H34" s="115">
        <f>G37</f>
        <v>0</v>
      </c>
      <c r="I34" s="115">
        <f>H37</f>
        <v>0</v>
      </c>
      <c r="J34" s="116">
        <f>I37</f>
        <v>0</v>
      </c>
    </row>
    <row r="35" spans="1:10" ht="28.5" customHeight="1" x14ac:dyDescent="0.25">
      <c r="A35" s="112" t="s">
        <v>76</v>
      </c>
      <c r="B35" s="113"/>
      <c r="C35" s="113"/>
      <c r="D35" s="113"/>
      <c r="E35" s="114"/>
      <c r="F35" s="115">
        <v>0</v>
      </c>
      <c r="G35" s="115">
        <v>0</v>
      </c>
      <c r="H35" s="115">
        <v>0</v>
      </c>
      <c r="I35" s="115">
        <v>0</v>
      </c>
      <c r="J35" s="116">
        <v>0</v>
      </c>
    </row>
    <row r="36" spans="1:10" ht="15.75" x14ac:dyDescent="0.25">
      <c r="A36" s="112" t="s">
        <v>77</v>
      </c>
      <c r="B36" s="117"/>
      <c r="C36" s="117"/>
      <c r="D36" s="117"/>
      <c r="E36" s="118"/>
      <c r="F36" s="115">
        <v>0</v>
      </c>
      <c r="G36" s="115">
        <v>0</v>
      </c>
      <c r="H36" s="115">
        <v>0</v>
      </c>
      <c r="I36" s="115">
        <v>0</v>
      </c>
      <c r="J36" s="116">
        <v>0</v>
      </c>
    </row>
    <row r="37" spans="1:10" ht="15" customHeight="1" x14ac:dyDescent="0.25">
      <c r="A37" s="119" t="s">
        <v>74</v>
      </c>
      <c r="B37" s="120"/>
      <c r="C37" s="120"/>
      <c r="D37" s="120"/>
      <c r="E37" s="120"/>
      <c r="F37" s="121">
        <f>F34-F35+F36</f>
        <v>0</v>
      </c>
      <c r="G37" s="121">
        <f>G34-G35+G36</f>
        <v>0</v>
      </c>
      <c r="H37" s="121">
        <f>H34-H35+H36</f>
        <v>0</v>
      </c>
      <c r="I37" s="121">
        <f>I34-I35+I36</f>
        <v>0</v>
      </c>
      <c r="J37" s="122">
        <f>J34-J35+J36</f>
        <v>0</v>
      </c>
    </row>
    <row r="38" spans="1:10" ht="17.25" customHeight="1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spans="1:10" ht="15.75" x14ac:dyDescent="0.25">
      <c r="A39" s="123" t="s">
        <v>41</v>
      </c>
      <c r="B39" s="124"/>
      <c r="C39" s="124"/>
      <c r="D39" s="124"/>
      <c r="E39" s="124"/>
      <c r="F39" s="124"/>
      <c r="G39" s="124"/>
      <c r="H39" s="124"/>
      <c r="I39" s="124"/>
      <c r="J39" s="124"/>
    </row>
    <row r="40" spans="1:10" ht="9" customHeight="1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1:10" ht="15.75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</row>
    <row r="42" spans="1:10" ht="15.75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</row>
  </sheetData>
  <mergeCells count="25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F2:H2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workbookViewId="0">
      <selection activeCell="C10" sqref="C1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9" customWidth="1"/>
    <col min="4" max="8" width="25.28515625" customWidth="1"/>
  </cols>
  <sheetData>
    <row r="1" spans="1:8" ht="42" customHeight="1" x14ac:dyDescent="0.25">
      <c r="A1" s="31" t="s">
        <v>34</v>
      </c>
      <c r="B1" s="31"/>
      <c r="C1" s="31"/>
      <c r="D1" s="31"/>
      <c r="E1" s="31"/>
      <c r="F1" s="31"/>
      <c r="G1" s="31"/>
      <c r="H1" s="31"/>
    </row>
    <row r="2" spans="1:8" ht="18" customHeight="1" x14ac:dyDescent="0.25">
      <c r="A2" s="4"/>
      <c r="B2" s="4"/>
      <c r="C2" s="4"/>
      <c r="D2" s="59" t="s">
        <v>130</v>
      </c>
      <c r="E2" s="59" t="s">
        <v>135</v>
      </c>
      <c r="F2" s="59"/>
      <c r="G2" s="4"/>
      <c r="H2" s="4"/>
    </row>
    <row r="3" spans="1:8" ht="15.75" customHeight="1" x14ac:dyDescent="0.25">
      <c r="A3" s="31" t="s">
        <v>20</v>
      </c>
      <c r="B3" s="31"/>
      <c r="C3" s="31"/>
      <c r="D3" s="31"/>
      <c r="E3" s="31"/>
      <c r="F3" s="31"/>
      <c r="G3" s="31"/>
      <c r="H3" s="31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31" t="s">
        <v>4</v>
      </c>
      <c r="B5" s="31"/>
      <c r="C5" s="31"/>
      <c r="D5" s="31"/>
      <c r="E5" s="31"/>
      <c r="F5" s="31"/>
      <c r="G5" s="31"/>
      <c r="H5" s="31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31" t="s">
        <v>51</v>
      </c>
      <c r="B7" s="31"/>
      <c r="C7" s="31"/>
      <c r="D7" s="31"/>
      <c r="E7" s="31"/>
      <c r="F7" s="31"/>
      <c r="G7" s="31"/>
      <c r="H7" s="31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9" t="s">
        <v>5</v>
      </c>
      <c r="B9" s="8" t="s">
        <v>6</v>
      </c>
      <c r="C9" s="8" t="s">
        <v>3</v>
      </c>
      <c r="D9" s="8" t="s">
        <v>37</v>
      </c>
      <c r="E9" s="9" t="s">
        <v>38</v>
      </c>
      <c r="F9" s="9" t="s">
        <v>35</v>
      </c>
      <c r="G9" s="9" t="s">
        <v>28</v>
      </c>
      <c r="H9" s="9" t="s">
        <v>36</v>
      </c>
    </row>
    <row r="10" spans="1:8" ht="24.95" customHeight="1" x14ac:dyDescent="0.25">
      <c r="A10" s="60"/>
      <c r="B10" s="61"/>
      <c r="C10" s="62" t="s">
        <v>0</v>
      </c>
      <c r="D10" s="41">
        <f>SUM(D11,D16,D18)</f>
        <v>1404128.75</v>
      </c>
      <c r="E10" s="42">
        <f>SUM(E11,E16,E18)</f>
        <v>1354089</v>
      </c>
      <c r="F10" s="42">
        <f>SUM(F11,F16,F18)</f>
        <v>1356472</v>
      </c>
      <c r="G10" s="42">
        <f>SUM(G11,G16,G18)</f>
        <v>1356472</v>
      </c>
      <c r="H10" s="42">
        <f>SUM(H11,H16,H18)</f>
        <v>1356472</v>
      </c>
    </row>
    <row r="11" spans="1:8" ht="24.95" customHeight="1" x14ac:dyDescent="0.25">
      <c r="A11" s="51">
        <v>6</v>
      </c>
      <c r="B11" s="51"/>
      <c r="C11" s="51" t="s">
        <v>7</v>
      </c>
      <c r="D11" s="48">
        <f>SUM(D12,D13,D14,D15)</f>
        <v>1404128.75</v>
      </c>
      <c r="E11" s="49">
        <f>SUM(E12,E13,E14,E15)</f>
        <v>1353181</v>
      </c>
      <c r="F11" s="49">
        <f>SUM(F12,F13,F14,F15)</f>
        <v>1356472</v>
      </c>
      <c r="G11" s="49">
        <f>SUM(G12,G13,G14,G15)</f>
        <v>1356472</v>
      </c>
      <c r="H11" s="49">
        <f>SUM(H12,H13,H14,H15)</f>
        <v>1356472</v>
      </c>
    </row>
    <row r="12" spans="1:8" ht="30" x14ac:dyDescent="0.25">
      <c r="A12" s="51"/>
      <c r="B12" s="51">
        <v>63</v>
      </c>
      <c r="C12" s="63" t="s">
        <v>30</v>
      </c>
      <c r="D12" s="50">
        <v>1158089.31</v>
      </c>
      <c r="E12" s="45">
        <v>1184337</v>
      </c>
      <c r="F12" s="45">
        <v>1184337</v>
      </c>
      <c r="G12" s="45">
        <v>1184337</v>
      </c>
      <c r="H12" s="45">
        <v>1184337</v>
      </c>
    </row>
    <row r="13" spans="1:8" ht="35.1" customHeight="1" x14ac:dyDescent="0.25">
      <c r="A13" s="56"/>
      <c r="B13" s="64">
        <v>65</v>
      </c>
      <c r="C13" s="46" t="s">
        <v>78</v>
      </c>
      <c r="D13" s="50">
        <v>40637.69</v>
      </c>
      <c r="E13" s="45">
        <v>23890</v>
      </c>
      <c r="F13" s="45">
        <v>23890</v>
      </c>
      <c r="G13" s="45">
        <v>23890</v>
      </c>
      <c r="H13" s="45">
        <v>23890</v>
      </c>
    </row>
    <row r="14" spans="1:8" ht="35.1" customHeight="1" x14ac:dyDescent="0.25">
      <c r="A14" s="56"/>
      <c r="B14" s="64">
        <v>66</v>
      </c>
      <c r="C14" s="52" t="s">
        <v>79</v>
      </c>
      <c r="D14" s="50">
        <v>1991</v>
      </c>
      <c r="E14" s="45">
        <v>1994</v>
      </c>
      <c r="F14" s="45">
        <v>2902</v>
      </c>
      <c r="G14" s="45">
        <v>2902</v>
      </c>
      <c r="H14" s="45">
        <v>2902</v>
      </c>
    </row>
    <row r="15" spans="1:8" ht="30" x14ac:dyDescent="0.25">
      <c r="A15" s="56"/>
      <c r="B15" s="64">
        <v>67</v>
      </c>
      <c r="C15" s="63" t="s">
        <v>31</v>
      </c>
      <c r="D15" s="50">
        <v>203410.75</v>
      </c>
      <c r="E15" s="45">
        <v>142960</v>
      </c>
      <c r="F15" s="45">
        <v>145343</v>
      </c>
      <c r="G15" s="45">
        <v>145343</v>
      </c>
      <c r="H15" s="45">
        <v>145343</v>
      </c>
    </row>
    <row r="16" spans="1:8" ht="24.95" customHeight="1" x14ac:dyDescent="0.25">
      <c r="A16" s="65">
        <v>7</v>
      </c>
      <c r="B16" s="66"/>
      <c r="C16" s="43" t="s">
        <v>8</v>
      </c>
      <c r="D16" s="48">
        <f>SUM(D17)</f>
        <v>0</v>
      </c>
      <c r="E16" s="49">
        <f>SUM(E17)</f>
        <v>0</v>
      </c>
      <c r="F16" s="49">
        <f>SUM(F17)</f>
        <v>0</v>
      </c>
      <c r="G16" s="49">
        <f>SUM(G17)</f>
        <v>0</v>
      </c>
      <c r="H16" s="49">
        <f>SUM(H17)</f>
        <v>0</v>
      </c>
    </row>
    <row r="17" spans="1:8" ht="24.95" customHeight="1" x14ac:dyDescent="0.25">
      <c r="A17" s="65"/>
      <c r="B17" s="51">
        <v>72</v>
      </c>
      <c r="C17" s="67" t="s">
        <v>29</v>
      </c>
      <c r="D17" s="50"/>
      <c r="E17" s="68"/>
      <c r="F17" s="45"/>
      <c r="G17" s="45"/>
      <c r="H17" s="45"/>
    </row>
    <row r="18" spans="1:8" ht="35.1" customHeight="1" x14ac:dyDescent="0.25">
      <c r="A18" s="65">
        <v>9</v>
      </c>
      <c r="B18" s="66"/>
      <c r="C18" s="43" t="s">
        <v>80</v>
      </c>
      <c r="D18" s="48">
        <f>SUM(D19)</f>
        <v>0</v>
      </c>
      <c r="E18" s="49">
        <f>SUM(E19)</f>
        <v>908</v>
      </c>
      <c r="F18" s="49">
        <f>SUM(F19)</f>
        <v>0</v>
      </c>
      <c r="G18" s="49">
        <f>SUM(G19)</f>
        <v>0</v>
      </c>
      <c r="H18" s="49">
        <f>SUM(H19)</f>
        <v>0</v>
      </c>
    </row>
    <row r="19" spans="1:8" ht="35.1" customHeight="1" x14ac:dyDescent="0.25">
      <c r="A19" s="63"/>
      <c r="B19" s="51"/>
      <c r="C19" s="67" t="s">
        <v>81</v>
      </c>
      <c r="D19" s="69"/>
      <c r="E19" s="45">
        <v>908</v>
      </c>
      <c r="F19" s="45"/>
      <c r="G19" s="45"/>
      <c r="H19" s="55"/>
    </row>
    <row r="20" spans="1:8" ht="15.75" x14ac:dyDescent="0.25">
      <c r="A20" s="18"/>
      <c r="B20" s="18"/>
      <c r="C20" s="18"/>
      <c r="D20" s="18"/>
      <c r="E20" s="18"/>
      <c r="F20" s="18"/>
      <c r="G20" s="18"/>
      <c r="H20" s="18"/>
    </row>
    <row r="21" spans="1:8" ht="15.75" x14ac:dyDescent="0.25">
      <c r="A21" s="18"/>
      <c r="B21" s="18"/>
      <c r="C21" s="18"/>
      <c r="D21" s="18"/>
      <c r="E21" s="18"/>
      <c r="F21" s="18"/>
      <c r="G21" s="18"/>
      <c r="H21" s="18"/>
    </row>
    <row r="22" spans="1:8" ht="15.75" x14ac:dyDescent="0.25">
      <c r="A22" s="31" t="s">
        <v>52</v>
      </c>
      <c r="B22" s="35"/>
      <c r="C22" s="35"/>
      <c r="D22" s="35"/>
      <c r="E22" s="35"/>
      <c r="F22" s="35"/>
      <c r="G22" s="35"/>
      <c r="H22" s="35"/>
    </row>
    <row r="23" spans="1:8" ht="15.75" x14ac:dyDescent="0.25">
      <c r="A23" s="23"/>
      <c r="B23" s="23"/>
      <c r="C23" s="23"/>
      <c r="D23" s="23"/>
      <c r="E23" s="23"/>
      <c r="F23" s="23"/>
      <c r="G23" s="24"/>
      <c r="H23" s="24"/>
    </row>
    <row r="24" spans="1:8" ht="31.5" x14ac:dyDescent="0.25">
      <c r="A24" s="57" t="s">
        <v>5</v>
      </c>
      <c r="B24" s="58" t="s">
        <v>6</v>
      </c>
      <c r="C24" s="58" t="s">
        <v>9</v>
      </c>
      <c r="D24" s="58" t="s">
        <v>37</v>
      </c>
      <c r="E24" s="57" t="s">
        <v>38</v>
      </c>
      <c r="F24" s="57" t="s">
        <v>35</v>
      </c>
      <c r="G24" s="57" t="s">
        <v>28</v>
      </c>
      <c r="H24" s="57" t="s">
        <v>36</v>
      </c>
    </row>
    <row r="25" spans="1:8" ht="24.95" customHeight="1" x14ac:dyDescent="0.25">
      <c r="A25" s="60"/>
      <c r="B25" s="61"/>
      <c r="C25" s="62" t="s">
        <v>1</v>
      </c>
      <c r="D25" s="41">
        <f>SUM(D26,D31)</f>
        <v>1403220.7599999998</v>
      </c>
      <c r="E25" s="42">
        <f>SUM(E26,E31)</f>
        <v>1354089</v>
      </c>
      <c r="F25" s="42">
        <f>SUM(F26,F31)</f>
        <v>1356472</v>
      </c>
      <c r="G25" s="42">
        <f>SUM(G26,G31)</f>
        <v>1356472</v>
      </c>
      <c r="H25" s="42">
        <f>SUM(H26,H31)</f>
        <v>1356472</v>
      </c>
    </row>
    <row r="26" spans="1:8" ht="24.95" customHeight="1" x14ac:dyDescent="0.25">
      <c r="A26" s="51">
        <v>3</v>
      </c>
      <c r="B26" s="51"/>
      <c r="C26" s="51" t="s">
        <v>10</v>
      </c>
      <c r="D26" s="48">
        <f>SUM(D27,D28,D29,D30)</f>
        <v>1366078.0499999998</v>
      </c>
      <c r="E26" s="49">
        <f>SUM(E27,E28,E29,E30)</f>
        <v>1317801</v>
      </c>
      <c r="F26" s="49">
        <f>SUM(F27,F28,F29,F30)</f>
        <v>1320184</v>
      </c>
      <c r="G26" s="49">
        <f>SUM(G27,G28,G29,G30)</f>
        <v>1320184</v>
      </c>
      <c r="H26" s="49">
        <f>SUM(H27:H28:H29,H30)</f>
        <v>1320184</v>
      </c>
    </row>
    <row r="27" spans="1:8" ht="24.95" customHeight="1" x14ac:dyDescent="0.25">
      <c r="A27" s="51"/>
      <c r="B27" s="51">
        <v>31</v>
      </c>
      <c r="C27" s="63" t="s">
        <v>11</v>
      </c>
      <c r="D27" s="50">
        <v>1107982.2</v>
      </c>
      <c r="E27" s="45">
        <v>998783</v>
      </c>
      <c r="F27" s="45">
        <v>998783</v>
      </c>
      <c r="G27" s="45">
        <v>998783</v>
      </c>
      <c r="H27" s="45">
        <v>998783</v>
      </c>
    </row>
    <row r="28" spans="1:8" ht="24.95" customHeight="1" x14ac:dyDescent="0.25">
      <c r="A28" s="56"/>
      <c r="B28" s="64">
        <v>32</v>
      </c>
      <c r="C28" s="56" t="s">
        <v>23</v>
      </c>
      <c r="D28" s="50">
        <v>257102.95</v>
      </c>
      <c r="E28" s="45">
        <v>310020</v>
      </c>
      <c r="F28" s="45">
        <v>312403</v>
      </c>
      <c r="G28" s="45">
        <v>312403</v>
      </c>
      <c r="H28" s="45">
        <v>312403</v>
      </c>
    </row>
    <row r="29" spans="1:8" ht="24.95" customHeight="1" x14ac:dyDescent="0.25">
      <c r="A29" s="56"/>
      <c r="B29" s="64">
        <v>34</v>
      </c>
      <c r="C29" s="44" t="s">
        <v>82</v>
      </c>
      <c r="D29" s="50">
        <v>992.9</v>
      </c>
      <c r="E29" s="45">
        <v>2362</v>
      </c>
      <c r="F29" s="45">
        <v>2362</v>
      </c>
      <c r="G29" s="45">
        <v>2362</v>
      </c>
      <c r="H29" s="45">
        <v>2362</v>
      </c>
    </row>
    <row r="30" spans="1:8" ht="24.95" customHeight="1" x14ac:dyDescent="0.25">
      <c r="A30" s="56"/>
      <c r="B30" s="64">
        <v>37</v>
      </c>
      <c r="C30" s="44" t="s">
        <v>83</v>
      </c>
      <c r="D30" s="50"/>
      <c r="E30" s="45">
        <v>6636</v>
      </c>
      <c r="F30" s="45">
        <v>6636</v>
      </c>
      <c r="G30" s="45">
        <v>6636</v>
      </c>
      <c r="H30" s="45">
        <v>6636</v>
      </c>
    </row>
    <row r="31" spans="1:8" ht="24.95" customHeight="1" x14ac:dyDescent="0.25">
      <c r="A31" s="65">
        <v>4</v>
      </c>
      <c r="B31" s="66"/>
      <c r="C31" s="43" t="s">
        <v>12</v>
      </c>
      <c r="D31" s="48">
        <f>SUM(D32,D33)</f>
        <v>37142.71</v>
      </c>
      <c r="E31" s="49">
        <f>SUM(E32,E33)</f>
        <v>36288</v>
      </c>
      <c r="F31" s="49">
        <f>SUM(F32,F33)</f>
        <v>36288</v>
      </c>
      <c r="G31" s="49">
        <f>SUM(G32,G33)</f>
        <v>36288</v>
      </c>
      <c r="H31" s="49">
        <f>SUM(H32,H33)</f>
        <v>36288</v>
      </c>
    </row>
    <row r="32" spans="1:8" ht="35.1" customHeight="1" x14ac:dyDescent="0.25">
      <c r="A32" s="65"/>
      <c r="B32" s="66">
        <v>42</v>
      </c>
      <c r="C32" s="67" t="s">
        <v>12</v>
      </c>
      <c r="D32" s="69">
        <v>21547.78</v>
      </c>
      <c r="E32" s="45">
        <v>30979</v>
      </c>
      <c r="F32" s="45">
        <v>30979</v>
      </c>
      <c r="G32" s="45">
        <v>30979</v>
      </c>
      <c r="H32" s="68">
        <v>30979</v>
      </c>
    </row>
    <row r="33" spans="1:8" ht="35.1" customHeight="1" x14ac:dyDescent="0.25">
      <c r="A33" s="63"/>
      <c r="B33" s="51">
        <v>45</v>
      </c>
      <c r="C33" s="67" t="s">
        <v>84</v>
      </c>
      <c r="D33" s="69">
        <v>15594.93</v>
      </c>
      <c r="E33" s="45">
        <v>5309</v>
      </c>
      <c r="F33" s="45">
        <v>5309</v>
      </c>
      <c r="G33" s="45">
        <v>5309</v>
      </c>
      <c r="H33" s="70">
        <v>5309</v>
      </c>
    </row>
    <row r="34" spans="1:8" ht="15.75" x14ac:dyDescent="0.25">
      <c r="A34" s="18"/>
      <c r="B34" s="18"/>
      <c r="C34" s="18"/>
      <c r="D34" s="18"/>
      <c r="E34" s="18"/>
      <c r="F34" s="18"/>
      <c r="G34" s="18"/>
      <c r="H34" s="18"/>
    </row>
    <row r="35" spans="1:8" ht="15.75" x14ac:dyDescent="0.25">
      <c r="A35" s="18"/>
      <c r="B35" s="18"/>
      <c r="C35" s="18"/>
      <c r="D35" s="18"/>
      <c r="E35" s="18"/>
      <c r="F35" s="18"/>
      <c r="G35" s="18"/>
      <c r="H35" s="18"/>
    </row>
    <row r="36" spans="1:8" ht="15.75" x14ac:dyDescent="0.25">
      <c r="A36" s="18"/>
      <c r="B36" s="18"/>
      <c r="C36" s="18"/>
      <c r="D36" s="18"/>
      <c r="E36" s="18"/>
      <c r="F36" s="18"/>
      <c r="G36" s="18"/>
      <c r="H36" s="18"/>
    </row>
  </sheetData>
  <mergeCells count="5">
    <mergeCell ref="A22:H22"/>
    <mergeCell ref="A1:H1"/>
    <mergeCell ref="A3:H3"/>
    <mergeCell ref="A5:H5"/>
    <mergeCell ref="A7:H7"/>
  </mergeCells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workbookViewId="0">
      <selection activeCell="A10" sqref="A10"/>
    </sheetView>
  </sheetViews>
  <sheetFormatPr defaultRowHeight="15" x14ac:dyDescent="0.25"/>
  <cols>
    <col min="1" max="1" width="72.7109375" customWidth="1"/>
    <col min="2" max="6" width="25.28515625" customWidth="1"/>
  </cols>
  <sheetData>
    <row r="1" spans="1:6" ht="42" customHeight="1" x14ac:dyDescent="0.25">
      <c r="A1" s="31" t="s">
        <v>34</v>
      </c>
      <c r="B1" s="31"/>
      <c r="C1" s="31"/>
      <c r="D1" s="31"/>
      <c r="E1" s="31"/>
      <c r="F1" s="31"/>
    </row>
    <row r="2" spans="1:6" ht="18" customHeight="1" x14ac:dyDescent="0.25">
      <c r="A2" s="10"/>
      <c r="B2" s="59" t="s">
        <v>130</v>
      </c>
      <c r="C2" s="59" t="s">
        <v>135</v>
      </c>
      <c r="D2" s="59"/>
      <c r="E2" s="10"/>
      <c r="F2" s="10"/>
    </row>
    <row r="3" spans="1:6" ht="15.75" customHeight="1" x14ac:dyDescent="0.25">
      <c r="A3" s="31" t="s">
        <v>20</v>
      </c>
      <c r="B3" s="31"/>
      <c r="C3" s="31"/>
      <c r="D3" s="31"/>
      <c r="E3" s="31"/>
      <c r="F3" s="31"/>
    </row>
    <row r="4" spans="1:6" ht="18" x14ac:dyDescent="0.25">
      <c r="B4" s="10"/>
      <c r="C4" s="10"/>
      <c r="D4" s="10"/>
      <c r="E4" s="5"/>
      <c r="F4" s="5"/>
    </row>
    <row r="5" spans="1:6" ht="18" customHeight="1" x14ac:dyDescent="0.25">
      <c r="A5" s="31" t="s">
        <v>4</v>
      </c>
      <c r="B5" s="31"/>
      <c r="C5" s="31"/>
      <c r="D5" s="31"/>
      <c r="E5" s="31"/>
      <c r="F5" s="31"/>
    </row>
    <row r="6" spans="1:6" ht="18" x14ac:dyDescent="0.25">
      <c r="A6" s="10"/>
      <c r="B6" s="10"/>
      <c r="C6" s="10"/>
      <c r="D6" s="10"/>
      <c r="E6" s="5"/>
      <c r="F6" s="5"/>
    </row>
    <row r="7" spans="1:6" ht="15.75" customHeight="1" x14ac:dyDescent="0.25">
      <c r="A7" s="31" t="s">
        <v>53</v>
      </c>
      <c r="B7" s="31"/>
      <c r="C7" s="31"/>
      <c r="D7" s="31"/>
      <c r="E7" s="31"/>
      <c r="F7" s="31"/>
    </row>
    <row r="8" spans="1:6" ht="18" x14ac:dyDescent="0.25">
      <c r="A8" s="10"/>
      <c r="B8" s="10"/>
      <c r="C8" s="10"/>
      <c r="D8" s="10"/>
      <c r="E8" s="5"/>
      <c r="F8" s="5"/>
    </row>
    <row r="9" spans="1:6" ht="25.5" x14ac:dyDescent="0.25">
      <c r="A9" s="9" t="s">
        <v>55</v>
      </c>
      <c r="B9" s="8" t="s">
        <v>37</v>
      </c>
      <c r="C9" s="9" t="s">
        <v>38</v>
      </c>
      <c r="D9" s="9" t="s">
        <v>35</v>
      </c>
      <c r="E9" s="9" t="s">
        <v>28</v>
      </c>
      <c r="F9" s="9" t="s">
        <v>36</v>
      </c>
    </row>
    <row r="10" spans="1:6" ht="24.95" customHeight="1" x14ac:dyDescent="0.25">
      <c r="A10" s="40" t="s">
        <v>0</v>
      </c>
      <c r="B10" s="41">
        <f>SUM(B11,B14,B16,B18)</f>
        <v>1404128.75</v>
      </c>
      <c r="C10" s="42">
        <f>SUM(C11,C14,C16,C18)</f>
        <v>1354089</v>
      </c>
      <c r="D10" s="42">
        <f>SUM(D11,D14,D16,D18)</f>
        <v>1356472</v>
      </c>
      <c r="E10" s="42">
        <f>SUM(E11,E14,E16,E18)</f>
        <v>1356472</v>
      </c>
      <c r="F10" s="42">
        <f>SUM(F11,F14,F16,F18)</f>
        <v>1356472</v>
      </c>
    </row>
    <row r="11" spans="1:6" ht="24.95" customHeight="1" x14ac:dyDescent="0.25">
      <c r="A11" s="43" t="s">
        <v>59</v>
      </c>
      <c r="B11" s="42">
        <f>SUM(B12,B13)</f>
        <v>203410.75</v>
      </c>
      <c r="C11" s="42">
        <f>SUM(C12,C13)</f>
        <v>142960</v>
      </c>
      <c r="D11" s="42">
        <f>SUM(D12,D13)</f>
        <v>145343</v>
      </c>
      <c r="E11" s="42">
        <f>SUM(E12,E13)</f>
        <v>145343</v>
      </c>
      <c r="F11" s="42">
        <f>SUM(F12,F13)</f>
        <v>145343</v>
      </c>
    </row>
    <row r="12" spans="1:6" ht="24.95" customHeight="1" x14ac:dyDescent="0.25">
      <c r="A12" s="44" t="s">
        <v>60</v>
      </c>
      <c r="B12" s="45">
        <v>59101.99</v>
      </c>
      <c r="C12" s="45">
        <v>23467</v>
      </c>
      <c r="D12" s="45">
        <v>23467</v>
      </c>
      <c r="E12" s="45">
        <v>23467</v>
      </c>
      <c r="F12" s="45">
        <v>23467</v>
      </c>
    </row>
    <row r="13" spans="1:6" ht="35.1" customHeight="1" x14ac:dyDescent="0.25">
      <c r="A13" s="46" t="s">
        <v>85</v>
      </c>
      <c r="B13" s="45">
        <v>144308.76</v>
      </c>
      <c r="C13" s="45">
        <v>119493</v>
      </c>
      <c r="D13" s="45">
        <v>121876</v>
      </c>
      <c r="E13" s="45">
        <v>121876</v>
      </c>
      <c r="F13" s="45">
        <v>121876</v>
      </c>
    </row>
    <row r="14" spans="1:6" ht="35.1" customHeight="1" x14ac:dyDescent="0.25">
      <c r="A14" s="47" t="s">
        <v>86</v>
      </c>
      <c r="B14" s="48">
        <f>SUM(B15)</f>
        <v>1991</v>
      </c>
      <c r="C14" s="49">
        <f>SUM(C15)</f>
        <v>2902</v>
      </c>
      <c r="D14" s="49">
        <f>SUM(D15)</f>
        <v>2902</v>
      </c>
      <c r="E14" s="49">
        <f>SUM(E15)</f>
        <v>2902</v>
      </c>
      <c r="F14" s="49">
        <f>SUM(F15)</f>
        <v>2902</v>
      </c>
    </row>
    <row r="15" spans="1:6" ht="39.950000000000003" customHeight="1" x14ac:dyDescent="0.25">
      <c r="A15" s="46" t="s">
        <v>134</v>
      </c>
      <c r="B15" s="50">
        <v>1991</v>
      </c>
      <c r="C15" s="45">
        <v>2902</v>
      </c>
      <c r="D15" s="45">
        <v>2902</v>
      </c>
      <c r="E15" s="45">
        <v>2902</v>
      </c>
      <c r="F15" s="45">
        <v>2902</v>
      </c>
    </row>
    <row r="16" spans="1:6" ht="24.95" customHeight="1" x14ac:dyDescent="0.25">
      <c r="A16" s="51" t="s">
        <v>57</v>
      </c>
      <c r="B16" s="48">
        <f>SUM(B17)</f>
        <v>40637.69</v>
      </c>
      <c r="C16" s="49">
        <f>SUM(C17)</f>
        <v>23890</v>
      </c>
      <c r="D16" s="49">
        <f>SUM(D17)</f>
        <v>23890</v>
      </c>
      <c r="E16" s="49">
        <f>SUM(E17)</f>
        <v>23890</v>
      </c>
      <c r="F16" s="49">
        <f>SUM(F17)</f>
        <v>23890</v>
      </c>
    </row>
    <row r="17" spans="1:6" ht="24.95" customHeight="1" x14ac:dyDescent="0.25">
      <c r="A17" s="52" t="s">
        <v>58</v>
      </c>
      <c r="B17" s="50">
        <v>40637.69</v>
      </c>
      <c r="C17" s="45">
        <v>23890</v>
      </c>
      <c r="D17" s="45">
        <v>23890</v>
      </c>
      <c r="E17" s="45">
        <v>23890</v>
      </c>
      <c r="F17" s="45">
        <v>23890</v>
      </c>
    </row>
    <row r="18" spans="1:6" ht="24.95" customHeight="1" x14ac:dyDescent="0.25">
      <c r="A18" s="40" t="s">
        <v>56</v>
      </c>
      <c r="B18" s="48">
        <f>SUM(B19,B20)</f>
        <v>1158089.31</v>
      </c>
      <c r="C18" s="49">
        <f>SUM(C19,C20)</f>
        <v>1184337</v>
      </c>
      <c r="D18" s="49">
        <f>SUM(D19,D20)</f>
        <v>1184337</v>
      </c>
      <c r="E18" s="49">
        <f>SUM(E19,E20)</f>
        <v>1184337</v>
      </c>
      <c r="F18" s="53">
        <f>SUM(F19,F20)</f>
        <v>1184337</v>
      </c>
    </row>
    <row r="19" spans="1:6" ht="24.95" customHeight="1" x14ac:dyDescent="0.25">
      <c r="A19" s="54" t="s">
        <v>87</v>
      </c>
      <c r="B19" s="50">
        <v>1154371.75</v>
      </c>
      <c r="C19" s="45">
        <v>1177362</v>
      </c>
      <c r="D19" s="45">
        <v>1177362</v>
      </c>
      <c r="E19" s="45">
        <v>1177362</v>
      </c>
      <c r="F19" s="55">
        <v>1177362</v>
      </c>
    </row>
    <row r="20" spans="1:6" ht="24.95" customHeight="1" x14ac:dyDescent="0.25">
      <c r="A20" s="56" t="s">
        <v>88</v>
      </c>
      <c r="B20" s="50">
        <v>3717.56</v>
      </c>
      <c r="C20" s="45">
        <v>6975</v>
      </c>
      <c r="D20" s="45">
        <v>6975</v>
      </c>
      <c r="E20" s="45">
        <v>6975</v>
      </c>
      <c r="F20" s="55">
        <v>6975</v>
      </c>
    </row>
    <row r="21" spans="1:6" ht="15.75" x14ac:dyDescent="0.25">
      <c r="A21" s="18"/>
      <c r="B21" s="18"/>
      <c r="C21" s="18"/>
      <c r="D21" s="18"/>
      <c r="E21" s="18"/>
      <c r="F21" s="18"/>
    </row>
    <row r="22" spans="1:6" ht="15.75" x14ac:dyDescent="0.25">
      <c r="A22" s="18"/>
      <c r="B22" s="18"/>
      <c r="C22" s="18"/>
      <c r="D22" s="18"/>
      <c r="E22" s="18"/>
      <c r="F22" s="18"/>
    </row>
    <row r="23" spans="1:6" ht="15.75" customHeight="1" x14ac:dyDescent="0.25">
      <c r="A23" s="31" t="s">
        <v>54</v>
      </c>
      <c r="B23" s="31"/>
      <c r="C23" s="31"/>
      <c r="D23" s="31"/>
      <c r="E23" s="31"/>
      <c r="F23" s="31"/>
    </row>
    <row r="24" spans="1:6" ht="15.75" x14ac:dyDescent="0.25">
      <c r="A24" s="23"/>
      <c r="B24" s="23"/>
      <c r="C24" s="23"/>
      <c r="D24" s="23"/>
      <c r="E24" s="24"/>
      <c r="F24" s="24"/>
    </row>
    <row r="25" spans="1:6" ht="31.5" x14ac:dyDescent="0.25">
      <c r="A25" s="57" t="s">
        <v>55</v>
      </c>
      <c r="B25" s="58" t="s">
        <v>37</v>
      </c>
      <c r="C25" s="57" t="s">
        <v>38</v>
      </c>
      <c r="D25" s="57" t="s">
        <v>35</v>
      </c>
      <c r="E25" s="57" t="s">
        <v>28</v>
      </c>
      <c r="F25" s="57" t="s">
        <v>36</v>
      </c>
    </row>
    <row r="26" spans="1:6" ht="24.95" customHeight="1" x14ac:dyDescent="0.25">
      <c r="A26" s="40" t="s">
        <v>1</v>
      </c>
      <c r="B26" s="41">
        <f>SUM(B27,B30,B32,B34)</f>
        <v>1403220.76</v>
      </c>
      <c r="C26" s="42">
        <f>SUM(C27,C30,C32,C34)</f>
        <v>1354089</v>
      </c>
      <c r="D26" s="42">
        <f>SUM(D27,D30,D32,D34)</f>
        <v>1356472</v>
      </c>
      <c r="E26" s="42">
        <f>SUM(E27,E30,E32,E34)</f>
        <v>1356472</v>
      </c>
      <c r="F26" s="42">
        <f>SUM(F27,F30,F32,F34)</f>
        <v>1356472</v>
      </c>
    </row>
    <row r="27" spans="1:6" ht="24.95" customHeight="1" x14ac:dyDescent="0.25">
      <c r="A27" s="43" t="s">
        <v>59</v>
      </c>
      <c r="B27" s="48">
        <f>SUM(B28,B29)</f>
        <v>145491.32</v>
      </c>
      <c r="C27" s="49">
        <f>SUM(C28,C29)</f>
        <v>142960</v>
      </c>
      <c r="D27" s="49">
        <f>SUM(D28,D29)</f>
        <v>145343</v>
      </c>
      <c r="E27" s="49">
        <f>SUM(E28,E29)</f>
        <v>145343</v>
      </c>
      <c r="F27" s="49">
        <f>SUM(F28,F29)</f>
        <v>145343</v>
      </c>
    </row>
    <row r="28" spans="1:6" ht="24.95" customHeight="1" x14ac:dyDescent="0.25">
      <c r="A28" s="44" t="s">
        <v>60</v>
      </c>
      <c r="B28" s="50">
        <v>20281.37</v>
      </c>
      <c r="C28" s="45">
        <v>23467</v>
      </c>
      <c r="D28" s="45">
        <v>23467</v>
      </c>
      <c r="E28" s="45">
        <v>23467</v>
      </c>
      <c r="F28" s="45">
        <v>23467</v>
      </c>
    </row>
    <row r="29" spans="1:6" ht="24.95" customHeight="1" x14ac:dyDescent="0.25">
      <c r="A29" s="56" t="s">
        <v>85</v>
      </c>
      <c r="B29" s="50">
        <v>125209.95</v>
      </c>
      <c r="C29" s="45">
        <v>119493</v>
      </c>
      <c r="D29" s="45">
        <v>121876</v>
      </c>
      <c r="E29" s="45">
        <v>121876</v>
      </c>
      <c r="F29" s="45">
        <v>121876</v>
      </c>
    </row>
    <row r="30" spans="1:6" ht="24.95" customHeight="1" x14ac:dyDescent="0.25">
      <c r="A30" s="43" t="s">
        <v>61</v>
      </c>
      <c r="B30" s="48">
        <f>SUM(B31)</f>
        <v>1991</v>
      </c>
      <c r="C30" s="49">
        <f>SUM(C31)</f>
        <v>2902</v>
      </c>
      <c r="D30" s="49">
        <f>SUM(D31)</f>
        <v>2902</v>
      </c>
      <c r="E30" s="49">
        <f>SUM(E31)</f>
        <v>2902</v>
      </c>
      <c r="F30" s="49">
        <f>SUM(F31)</f>
        <v>2902</v>
      </c>
    </row>
    <row r="31" spans="1:6" ht="35.1" customHeight="1" x14ac:dyDescent="0.25">
      <c r="A31" s="46" t="s">
        <v>134</v>
      </c>
      <c r="B31" s="50">
        <v>1991</v>
      </c>
      <c r="C31" s="45">
        <v>2902</v>
      </c>
      <c r="D31" s="45">
        <v>2902</v>
      </c>
      <c r="E31" s="45">
        <v>2902</v>
      </c>
      <c r="F31" s="45">
        <v>2902</v>
      </c>
    </row>
    <row r="32" spans="1:6" ht="24.95" customHeight="1" x14ac:dyDescent="0.25">
      <c r="A32" s="51" t="s">
        <v>57</v>
      </c>
      <c r="B32" s="48">
        <f>SUM(B33)</f>
        <v>36161.839999999997</v>
      </c>
      <c r="C32" s="49">
        <f>SUM(C33)</f>
        <v>23890</v>
      </c>
      <c r="D32" s="49">
        <f>SUM(D33)</f>
        <v>23890</v>
      </c>
      <c r="E32" s="49">
        <f>SUM(E33)</f>
        <v>23890</v>
      </c>
      <c r="F32" s="49">
        <f>SUM(F33)</f>
        <v>23890</v>
      </c>
    </row>
    <row r="33" spans="1:6" ht="24.95" customHeight="1" x14ac:dyDescent="0.25">
      <c r="A33" s="52" t="s">
        <v>58</v>
      </c>
      <c r="B33" s="50">
        <v>36161.839999999997</v>
      </c>
      <c r="C33" s="45">
        <v>23890</v>
      </c>
      <c r="D33" s="45">
        <v>23890</v>
      </c>
      <c r="E33" s="45">
        <v>23890</v>
      </c>
      <c r="F33" s="45">
        <v>23890</v>
      </c>
    </row>
    <row r="34" spans="1:6" ht="24.95" customHeight="1" x14ac:dyDescent="0.25">
      <c r="A34" s="40" t="s">
        <v>56</v>
      </c>
      <c r="B34" s="48">
        <f>SUM(B35,B36)</f>
        <v>1219576.6000000001</v>
      </c>
      <c r="C34" s="49">
        <f>SUM(C35,C36)</f>
        <v>1184337</v>
      </c>
      <c r="D34" s="49">
        <f>SUM(D35,D36)</f>
        <v>1184337</v>
      </c>
      <c r="E34" s="49">
        <f>SUM(E35,E36)</f>
        <v>1184337</v>
      </c>
      <c r="F34" s="53">
        <f>SUM(F35,F36)</f>
        <v>1184337</v>
      </c>
    </row>
    <row r="35" spans="1:6" ht="24.95" customHeight="1" x14ac:dyDescent="0.25">
      <c r="A35" s="54" t="s">
        <v>87</v>
      </c>
      <c r="B35" s="50">
        <v>1219576.6000000001</v>
      </c>
      <c r="C35" s="45">
        <v>1177362</v>
      </c>
      <c r="D35" s="45">
        <v>1177362</v>
      </c>
      <c r="E35" s="45">
        <v>1177362</v>
      </c>
      <c r="F35" s="55">
        <v>1177362</v>
      </c>
    </row>
    <row r="36" spans="1:6" ht="24.95" customHeight="1" x14ac:dyDescent="0.25">
      <c r="A36" s="56" t="s">
        <v>88</v>
      </c>
      <c r="B36" s="50"/>
      <c r="C36" s="45">
        <v>6975</v>
      </c>
      <c r="D36" s="45">
        <v>6975</v>
      </c>
      <c r="E36" s="45">
        <v>6975</v>
      </c>
      <c r="F36" s="55">
        <v>6975</v>
      </c>
    </row>
    <row r="37" spans="1:6" ht="15.75" x14ac:dyDescent="0.25">
      <c r="A37" s="18"/>
      <c r="B37" s="18"/>
      <c r="C37" s="18"/>
      <c r="D37" s="18"/>
      <c r="E37" s="18"/>
      <c r="F37" s="18"/>
    </row>
    <row r="38" spans="1:6" ht="15.75" x14ac:dyDescent="0.25">
      <c r="A38" s="18"/>
      <c r="B38" s="18"/>
      <c r="C38" s="18"/>
      <c r="D38" s="18"/>
      <c r="E38" s="18"/>
      <c r="F38" s="18"/>
    </row>
    <row r="39" spans="1:6" ht="15.75" x14ac:dyDescent="0.25">
      <c r="A39" s="18"/>
      <c r="B39" s="18"/>
      <c r="C39" s="18"/>
      <c r="D39" s="18"/>
      <c r="E39" s="18"/>
      <c r="F39" s="18"/>
    </row>
    <row r="40" spans="1:6" ht="15.75" x14ac:dyDescent="0.25">
      <c r="A40" s="18"/>
      <c r="B40" s="18"/>
      <c r="C40" s="18"/>
      <c r="D40" s="18"/>
      <c r="E40" s="18"/>
      <c r="F40" s="18"/>
    </row>
    <row r="41" spans="1:6" ht="15.75" x14ac:dyDescent="0.25">
      <c r="A41" s="18"/>
      <c r="B41" s="18"/>
      <c r="C41" s="18"/>
      <c r="D41" s="18"/>
      <c r="E41" s="18"/>
      <c r="F41" s="18"/>
    </row>
    <row r="42" spans="1:6" ht="15.75" x14ac:dyDescent="0.25">
      <c r="A42" s="18"/>
      <c r="B42" s="18"/>
      <c r="C42" s="18"/>
      <c r="D42" s="18"/>
      <c r="E42" s="18"/>
      <c r="F42" s="18"/>
    </row>
    <row r="43" spans="1:6" ht="15.75" x14ac:dyDescent="0.25">
      <c r="A43" s="18"/>
      <c r="B43" s="18"/>
      <c r="C43" s="18"/>
      <c r="D43" s="18"/>
      <c r="E43" s="18"/>
      <c r="F43" s="18"/>
    </row>
    <row r="44" spans="1:6" x14ac:dyDescent="0.25">
      <c r="A44" s="39"/>
      <c r="B44" s="39"/>
      <c r="C44" s="39"/>
      <c r="D44" s="39"/>
      <c r="E44" s="39"/>
      <c r="F44" s="39"/>
    </row>
    <row r="45" spans="1:6" x14ac:dyDescent="0.25">
      <c r="A45" s="39"/>
      <c r="B45" s="39"/>
      <c r="C45" s="39"/>
      <c r="D45" s="39"/>
      <c r="E45" s="39"/>
      <c r="F45" s="39"/>
    </row>
    <row r="46" spans="1:6" x14ac:dyDescent="0.25">
      <c r="A46" s="39"/>
      <c r="B46" s="39"/>
      <c r="C46" s="39"/>
      <c r="D46" s="39"/>
      <c r="E46" s="39"/>
      <c r="F46" s="39"/>
    </row>
    <row r="47" spans="1:6" x14ac:dyDescent="0.25">
      <c r="A47" s="39"/>
      <c r="B47" s="39"/>
      <c r="C47" s="39"/>
      <c r="D47" s="39"/>
      <c r="E47" s="39"/>
      <c r="F47" s="39"/>
    </row>
    <row r="48" spans="1:6" x14ac:dyDescent="0.25">
      <c r="A48" s="39"/>
      <c r="B48" s="39"/>
      <c r="C48" s="39"/>
      <c r="D48" s="39"/>
      <c r="E48" s="39"/>
      <c r="F48" s="39"/>
    </row>
    <row r="49" spans="1:6" x14ac:dyDescent="0.25">
      <c r="A49" s="39"/>
      <c r="B49" s="39"/>
      <c r="C49" s="39"/>
      <c r="D49" s="39"/>
      <c r="E49" s="39"/>
      <c r="F49" s="39"/>
    </row>
  </sheetData>
  <mergeCells count="5">
    <mergeCell ref="A1:F1"/>
    <mergeCell ref="A3:F3"/>
    <mergeCell ref="A5:F5"/>
    <mergeCell ref="A7:F7"/>
    <mergeCell ref="A23:F23"/>
  </mergeCells>
  <pageMargins left="0.7" right="0.7" top="0.75" bottom="0.75" header="0.3" footer="0.3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activeCell="A9" sqref="A9"/>
    </sheetView>
  </sheetViews>
  <sheetFormatPr defaultRowHeight="15" x14ac:dyDescent="0.25"/>
  <cols>
    <col min="1" max="1" width="47.42578125" customWidth="1"/>
    <col min="2" max="6" width="25.28515625" customWidth="1"/>
  </cols>
  <sheetData>
    <row r="1" spans="1:6" ht="42" customHeight="1" x14ac:dyDescent="0.25">
      <c r="A1" s="31" t="s">
        <v>34</v>
      </c>
      <c r="B1" s="31"/>
      <c r="C1" s="31"/>
      <c r="D1" s="31"/>
      <c r="E1" s="31"/>
      <c r="F1" s="31"/>
    </row>
    <row r="2" spans="1:6" ht="18" customHeight="1" x14ac:dyDescent="0.25">
      <c r="A2" s="4"/>
      <c r="B2" s="34" t="s">
        <v>130</v>
      </c>
      <c r="C2" s="34"/>
      <c r="D2" s="34"/>
      <c r="E2" s="4"/>
      <c r="F2" s="4"/>
    </row>
    <row r="3" spans="1:6" ht="15.75" x14ac:dyDescent="0.25">
      <c r="A3" s="31" t="s">
        <v>20</v>
      </c>
      <c r="B3" s="31"/>
      <c r="C3" s="31"/>
      <c r="D3" s="31"/>
      <c r="E3" s="32"/>
      <c r="F3" s="32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31" t="s">
        <v>4</v>
      </c>
      <c r="B5" s="33"/>
      <c r="C5" s="33"/>
      <c r="D5" s="33"/>
      <c r="E5" s="33"/>
      <c r="F5" s="33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31" t="s">
        <v>13</v>
      </c>
      <c r="B7" s="35"/>
      <c r="C7" s="35"/>
      <c r="D7" s="35"/>
      <c r="E7" s="35"/>
      <c r="F7" s="35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9" t="s">
        <v>55</v>
      </c>
      <c r="B9" s="8" t="s">
        <v>37</v>
      </c>
      <c r="C9" s="9" t="s">
        <v>38</v>
      </c>
      <c r="D9" s="9" t="s">
        <v>35</v>
      </c>
      <c r="E9" s="9" t="s">
        <v>28</v>
      </c>
      <c r="F9" s="9" t="s">
        <v>36</v>
      </c>
    </row>
    <row r="10" spans="1:6" ht="15.75" customHeight="1" x14ac:dyDescent="0.25">
      <c r="A10" s="51" t="s">
        <v>14</v>
      </c>
      <c r="B10" s="50">
        <v>1403220.76</v>
      </c>
      <c r="C10" s="45">
        <v>1354089</v>
      </c>
      <c r="D10" s="45">
        <v>1356472</v>
      </c>
      <c r="E10" s="45">
        <v>1356472</v>
      </c>
      <c r="F10" s="45">
        <v>1356472</v>
      </c>
    </row>
    <row r="11" spans="1:6" ht="15.75" customHeight="1" x14ac:dyDescent="0.25">
      <c r="A11" s="51" t="s">
        <v>131</v>
      </c>
      <c r="B11" s="50"/>
      <c r="C11" s="45"/>
      <c r="D11" s="45"/>
      <c r="E11" s="45"/>
      <c r="F11" s="45"/>
    </row>
    <row r="12" spans="1:6" ht="15.75" x14ac:dyDescent="0.25">
      <c r="A12" s="52" t="s">
        <v>132</v>
      </c>
      <c r="B12" s="50"/>
      <c r="C12" s="45"/>
      <c r="D12" s="45"/>
      <c r="E12" s="45"/>
      <c r="F12" s="45"/>
    </row>
    <row r="13" spans="1:6" ht="15.75" x14ac:dyDescent="0.25">
      <c r="A13" s="125" t="s">
        <v>133</v>
      </c>
      <c r="B13" s="50">
        <v>1403220.76</v>
      </c>
      <c r="C13" s="45">
        <v>1354089</v>
      </c>
      <c r="D13" s="45">
        <v>1356472</v>
      </c>
      <c r="E13" s="45">
        <v>1356472</v>
      </c>
      <c r="F13" s="45">
        <v>1356472</v>
      </c>
    </row>
    <row r="14" spans="1:6" ht="15.75" x14ac:dyDescent="0.25">
      <c r="A14" s="51" t="s">
        <v>15</v>
      </c>
      <c r="B14" s="50"/>
      <c r="C14" s="45"/>
      <c r="D14" s="45"/>
      <c r="E14" s="45"/>
      <c r="F14" s="55"/>
    </row>
    <row r="15" spans="1:6" ht="30" x14ac:dyDescent="0.25">
      <c r="A15" s="126" t="s">
        <v>16</v>
      </c>
      <c r="B15" s="50"/>
      <c r="C15" s="45"/>
      <c r="D15" s="45"/>
      <c r="E15" s="45"/>
      <c r="F15" s="55"/>
    </row>
  </sheetData>
  <mergeCells count="5">
    <mergeCell ref="A1:F1"/>
    <mergeCell ref="A3:F3"/>
    <mergeCell ref="A5:F5"/>
    <mergeCell ref="A7:F7"/>
    <mergeCell ref="B2:D2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workbookViewId="0">
      <selection activeCell="A7" sqref="A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37.85546875" customWidth="1"/>
    <col min="4" max="8" width="25.28515625" customWidth="1"/>
  </cols>
  <sheetData>
    <row r="1" spans="1:8" ht="42" customHeight="1" x14ac:dyDescent="0.25">
      <c r="A1" s="31" t="s">
        <v>34</v>
      </c>
      <c r="B1" s="31"/>
      <c r="C1" s="31"/>
      <c r="D1" s="31"/>
      <c r="E1" s="31"/>
      <c r="F1" s="31"/>
      <c r="G1" s="31"/>
      <c r="H1" s="31"/>
    </row>
    <row r="2" spans="1:8" ht="18" customHeight="1" x14ac:dyDescent="0.25">
      <c r="A2" s="4"/>
      <c r="B2" s="4"/>
      <c r="C2" s="4"/>
      <c r="D2" s="34" t="s">
        <v>130</v>
      </c>
      <c r="E2" s="34"/>
      <c r="F2" s="34"/>
      <c r="G2" s="4"/>
      <c r="H2" s="4"/>
    </row>
    <row r="3" spans="1:8" ht="15.75" customHeight="1" x14ac:dyDescent="0.25">
      <c r="A3" s="31" t="s">
        <v>20</v>
      </c>
      <c r="B3" s="31"/>
      <c r="C3" s="31"/>
      <c r="D3" s="31"/>
      <c r="E3" s="31"/>
      <c r="F3" s="31"/>
      <c r="G3" s="31"/>
      <c r="H3" s="31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31" t="s">
        <v>63</v>
      </c>
      <c r="B5" s="31"/>
      <c r="C5" s="31"/>
      <c r="D5" s="31"/>
      <c r="E5" s="31"/>
      <c r="F5" s="31"/>
      <c r="G5" s="31"/>
      <c r="H5" s="31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9" t="s">
        <v>5</v>
      </c>
      <c r="B7" s="8" t="s">
        <v>6</v>
      </c>
      <c r="C7" s="8" t="s">
        <v>33</v>
      </c>
      <c r="D7" s="8" t="s">
        <v>37</v>
      </c>
      <c r="E7" s="9" t="s">
        <v>38</v>
      </c>
      <c r="F7" s="9" t="s">
        <v>35</v>
      </c>
      <c r="G7" s="9" t="s">
        <v>28</v>
      </c>
      <c r="H7" s="9" t="s">
        <v>36</v>
      </c>
    </row>
    <row r="8" spans="1:8" ht="15.75" x14ac:dyDescent="0.25">
      <c r="A8" s="60"/>
      <c r="B8" s="61"/>
      <c r="C8" s="62" t="s">
        <v>65</v>
      </c>
      <c r="D8" s="61"/>
      <c r="E8" s="60"/>
      <c r="F8" s="60"/>
      <c r="G8" s="60"/>
      <c r="H8" s="60"/>
    </row>
    <row r="9" spans="1:8" ht="31.5" x14ac:dyDescent="0.25">
      <c r="A9" s="51">
        <v>8</v>
      </c>
      <c r="B9" s="51"/>
      <c r="C9" s="51" t="s">
        <v>17</v>
      </c>
      <c r="D9" s="69"/>
      <c r="E9" s="68"/>
      <c r="F9" s="68"/>
      <c r="G9" s="68"/>
      <c r="H9" s="68"/>
    </row>
    <row r="10" spans="1:8" ht="15.75" x14ac:dyDescent="0.25">
      <c r="A10" s="51"/>
      <c r="B10" s="63">
        <v>84</v>
      </c>
      <c r="C10" s="63" t="s">
        <v>24</v>
      </c>
      <c r="D10" s="69"/>
      <c r="E10" s="68"/>
      <c r="F10" s="68"/>
      <c r="G10" s="68"/>
      <c r="H10" s="68"/>
    </row>
    <row r="11" spans="1:8" ht="15.75" x14ac:dyDescent="0.25">
      <c r="A11" s="51"/>
      <c r="B11" s="63"/>
      <c r="C11" s="127"/>
      <c r="D11" s="69"/>
      <c r="E11" s="68"/>
      <c r="F11" s="68"/>
      <c r="G11" s="68"/>
      <c r="H11" s="68"/>
    </row>
    <row r="12" spans="1:8" ht="15.75" x14ac:dyDescent="0.25">
      <c r="A12" s="51"/>
      <c r="B12" s="63"/>
      <c r="C12" s="62" t="s">
        <v>68</v>
      </c>
      <c r="D12" s="69"/>
      <c r="E12" s="68"/>
      <c r="F12" s="68"/>
      <c r="G12" s="68"/>
      <c r="H12" s="68"/>
    </row>
    <row r="13" spans="1:8" ht="31.5" x14ac:dyDescent="0.25">
      <c r="A13" s="65">
        <v>5</v>
      </c>
      <c r="B13" s="66"/>
      <c r="C13" s="43" t="s">
        <v>18</v>
      </c>
      <c r="D13" s="69"/>
      <c r="E13" s="68"/>
      <c r="F13" s="68"/>
      <c r="G13" s="68"/>
      <c r="H13" s="68"/>
    </row>
    <row r="14" spans="1:8" ht="30" x14ac:dyDescent="0.25">
      <c r="A14" s="63"/>
      <c r="B14" s="63">
        <v>54</v>
      </c>
      <c r="C14" s="67" t="s">
        <v>25</v>
      </c>
      <c r="D14" s="69"/>
      <c r="E14" s="68"/>
      <c r="F14" s="68"/>
      <c r="G14" s="68"/>
      <c r="H14" s="70"/>
    </row>
    <row r="15" spans="1:8" ht="15.75" x14ac:dyDescent="0.25">
      <c r="B15" s="18"/>
      <c r="C15" s="18"/>
      <c r="D15" s="18"/>
      <c r="E15" s="18"/>
      <c r="F15" s="18"/>
      <c r="G15" s="18"/>
      <c r="H15" s="18"/>
    </row>
    <row r="16" spans="1:8" ht="15.75" x14ac:dyDescent="0.25">
      <c r="B16" s="18"/>
      <c r="C16" s="18"/>
      <c r="D16" s="18"/>
      <c r="E16" s="18"/>
      <c r="F16" s="18"/>
      <c r="G16" s="18"/>
      <c r="H16" s="18"/>
    </row>
  </sheetData>
  <mergeCells count="4">
    <mergeCell ref="A1:H1"/>
    <mergeCell ref="A3:H3"/>
    <mergeCell ref="A5:H5"/>
    <mergeCell ref="D2:F2"/>
  </mergeCells>
  <pageMargins left="0.7" right="0.7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A7" sqref="A7"/>
    </sheetView>
  </sheetViews>
  <sheetFormatPr defaultRowHeight="15" x14ac:dyDescent="0.25"/>
  <cols>
    <col min="1" max="1" width="51.5703125" customWidth="1"/>
    <col min="2" max="6" width="25.28515625" customWidth="1"/>
  </cols>
  <sheetData>
    <row r="1" spans="1:6" ht="42" customHeight="1" x14ac:dyDescent="0.25">
      <c r="A1" s="31" t="s">
        <v>34</v>
      </c>
      <c r="B1" s="31"/>
      <c r="C1" s="31"/>
      <c r="D1" s="31"/>
      <c r="E1" s="31"/>
      <c r="F1" s="31"/>
    </row>
    <row r="2" spans="1:6" ht="18" customHeight="1" x14ac:dyDescent="0.25">
      <c r="A2" s="10"/>
      <c r="B2" s="10"/>
      <c r="C2" s="34" t="s">
        <v>130</v>
      </c>
      <c r="D2" s="34"/>
      <c r="E2" s="10"/>
      <c r="F2" s="10"/>
    </row>
    <row r="3" spans="1:6" ht="15.75" customHeight="1" x14ac:dyDescent="0.25">
      <c r="A3" s="31" t="s">
        <v>20</v>
      </c>
      <c r="B3" s="31"/>
      <c r="C3" s="31"/>
      <c r="D3" s="31"/>
      <c r="E3" s="31"/>
      <c r="F3" s="31"/>
    </row>
    <row r="4" spans="1:6" ht="18" x14ac:dyDescent="0.25">
      <c r="A4" s="10"/>
      <c r="B4" s="10"/>
      <c r="C4" s="10"/>
      <c r="D4" s="10"/>
      <c r="E4" s="5"/>
      <c r="F4" s="5"/>
    </row>
    <row r="5" spans="1:6" ht="18" customHeight="1" x14ac:dyDescent="0.25">
      <c r="A5" s="31" t="s">
        <v>64</v>
      </c>
      <c r="B5" s="31"/>
      <c r="C5" s="31"/>
      <c r="D5" s="31"/>
      <c r="E5" s="31"/>
      <c r="F5" s="31"/>
    </row>
    <row r="6" spans="1:6" ht="18" x14ac:dyDescent="0.25">
      <c r="A6" s="10"/>
      <c r="B6" s="10"/>
      <c r="C6" s="10"/>
      <c r="D6" s="10"/>
      <c r="E6" s="5"/>
      <c r="F6" s="5"/>
    </row>
    <row r="7" spans="1:6" ht="31.5" x14ac:dyDescent="0.25">
      <c r="A7" s="58" t="s">
        <v>55</v>
      </c>
      <c r="B7" s="58" t="s">
        <v>37</v>
      </c>
      <c r="C7" s="57" t="s">
        <v>38</v>
      </c>
      <c r="D7" s="57" t="s">
        <v>35</v>
      </c>
      <c r="E7" s="57" t="s">
        <v>28</v>
      </c>
      <c r="F7" s="57" t="s">
        <v>36</v>
      </c>
    </row>
    <row r="8" spans="1:6" ht="15.75" x14ac:dyDescent="0.25">
      <c r="A8" s="51" t="s">
        <v>65</v>
      </c>
      <c r="B8" s="69"/>
      <c r="C8" s="68"/>
      <c r="D8" s="68"/>
      <c r="E8" s="68"/>
      <c r="F8" s="68"/>
    </row>
    <row r="9" spans="1:6" ht="31.5" x14ac:dyDescent="0.25">
      <c r="A9" s="51" t="s">
        <v>66</v>
      </c>
      <c r="B9" s="69"/>
      <c r="C9" s="68"/>
      <c r="D9" s="68"/>
      <c r="E9" s="68"/>
      <c r="F9" s="68"/>
    </row>
    <row r="10" spans="1:6" ht="30" x14ac:dyDescent="0.25">
      <c r="A10" s="52" t="s">
        <v>67</v>
      </c>
      <c r="B10" s="69"/>
      <c r="C10" s="68"/>
      <c r="D10" s="68"/>
      <c r="E10" s="68"/>
      <c r="F10" s="68"/>
    </row>
    <row r="11" spans="1:6" ht="15.75" x14ac:dyDescent="0.25">
      <c r="A11" s="52"/>
      <c r="B11" s="69"/>
      <c r="C11" s="68"/>
      <c r="D11" s="68"/>
      <c r="E11" s="68"/>
      <c r="F11" s="68"/>
    </row>
    <row r="12" spans="1:6" ht="15.75" x14ac:dyDescent="0.25">
      <c r="A12" s="51" t="s">
        <v>68</v>
      </c>
      <c r="B12" s="69"/>
      <c r="C12" s="68"/>
      <c r="D12" s="68"/>
      <c r="E12" s="68"/>
      <c r="F12" s="68"/>
    </row>
    <row r="13" spans="1:6" ht="31.5" x14ac:dyDescent="0.25">
      <c r="A13" s="43" t="s">
        <v>59</v>
      </c>
      <c r="B13" s="69"/>
      <c r="C13" s="68"/>
      <c r="D13" s="68"/>
      <c r="E13" s="68"/>
      <c r="F13" s="68"/>
    </row>
    <row r="14" spans="1:6" ht="15.75" x14ac:dyDescent="0.25">
      <c r="A14" s="44" t="s">
        <v>60</v>
      </c>
      <c r="B14" s="69"/>
      <c r="C14" s="68"/>
      <c r="D14" s="68"/>
      <c r="E14" s="68"/>
      <c r="F14" s="70"/>
    </row>
    <row r="15" spans="1:6" ht="15.75" x14ac:dyDescent="0.25">
      <c r="A15" s="43" t="s">
        <v>61</v>
      </c>
      <c r="B15" s="69"/>
      <c r="C15" s="68"/>
      <c r="D15" s="68"/>
      <c r="E15" s="68"/>
      <c r="F15" s="70"/>
    </row>
    <row r="16" spans="1:6" ht="15.75" x14ac:dyDescent="0.25">
      <c r="A16" s="44" t="s">
        <v>62</v>
      </c>
      <c r="B16" s="69"/>
      <c r="C16" s="68"/>
      <c r="D16" s="68"/>
      <c r="E16" s="68"/>
      <c r="F16" s="70"/>
    </row>
  </sheetData>
  <mergeCells count="4">
    <mergeCell ref="A1:F1"/>
    <mergeCell ref="A3:F3"/>
    <mergeCell ref="A5:F5"/>
    <mergeCell ref="C2:D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8"/>
  <sheetViews>
    <sheetView tabSelected="1" workbookViewId="0">
      <selection activeCell="A5" sqref="A5:C5"/>
    </sheetView>
  </sheetViews>
  <sheetFormatPr defaultRowHeight="15" x14ac:dyDescent="0.25"/>
  <cols>
    <col min="1" max="1" width="8.28515625" bestFit="1" customWidth="1"/>
    <col min="2" max="2" width="8.42578125" bestFit="1" customWidth="1"/>
    <col min="3" max="3" width="16.7109375" customWidth="1"/>
    <col min="4" max="4" width="42" customWidth="1"/>
    <col min="5" max="5" width="19.85546875" customWidth="1"/>
    <col min="6" max="6" width="21.5703125" customWidth="1"/>
    <col min="7" max="7" width="21" customWidth="1"/>
    <col min="8" max="8" width="21.85546875" customWidth="1"/>
    <col min="9" max="9" width="21.42578125" customWidth="1"/>
  </cols>
  <sheetData>
    <row r="1" spans="1:9" ht="42" customHeight="1" x14ac:dyDescent="0.25">
      <c r="A1" s="31" t="s">
        <v>34</v>
      </c>
      <c r="B1" s="31"/>
      <c r="C1" s="31"/>
      <c r="D1" s="31"/>
      <c r="E1" s="31"/>
      <c r="F1" s="31"/>
      <c r="G1" s="31"/>
      <c r="H1" s="31"/>
      <c r="I1" s="31"/>
    </row>
    <row r="2" spans="1:9" ht="18" customHeight="1" x14ac:dyDescent="0.25">
      <c r="A2" s="4"/>
      <c r="B2" s="4"/>
      <c r="C2" s="4"/>
      <c r="D2" s="34" t="s">
        <v>130</v>
      </c>
      <c r="E2" s="34"/>
      <c r="F2" s="34"/>
      <c r="G2" s="34"/>
      <c r="H2" s="5"/>
      <c r="I2" s="5"/>
    </row>
    <row r="3" spans="1:9" ht="18" customHeight="1" x14ac:dyDescent="0.25">
      <c r="A3" s="31" t="s">
        <v>19</v>
      </c>
      <c r="B3" s="33"/>
      <c r="C3" s="33"/>
      <c r="D3" s="33"/>
      <c r="E3" s="33"/>
      <c r="F3" s="33"/>
      <c r="G3" s="33"/>
      <c r="H3" s="33"/>
      <c r="I3" s="33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36" t="s">
        <v>21</v>
      </c>
      <c r="B5" s="37"/>
      <c r="C5" s="38"/>
      <c r="D5" s="8" t="s">
        <v>22</v>
      </c>
      <c r="E5" s="8" t="s">
        <v>37</v>
      </c>
      <c r="F5" s="9" t="s">
        <v>38</v>
      </c>
      <c r="G5" s="9" t="s">
        <v>35</v>
      </c>
      <c r="H5" s="9" t="s">
        <v>28</v>
      </c>
      <c r="I5" s="9" t="s">
        <v>36</v>
      </c>
    </row>
    <row r="6" spans="1:9" ht="30" customHeight="1" x14ac:dyDescent="0.25">
      <c r="A6" s="128" t="s">
        <v>89</v>
      </c>
      <c r="B6" s="129"/>
      <c r="C6" s="130"/>
      <c r="D6" s="131" t="s">
        <v>90</v>
      </c>
      <c r="E6" s="132">
        <f>SUM(E10,E16,E18,E23,E35,E39,E47,E51,E60,E69,E76,E80)</f>
        <v>1403220.76</v>
      </c>
      <c r="F6" s="132">
        <f>SUM(F10,F18,F23,F29,F35,F39,F47,F51,F60,F64,F69,F76,F80)</f>
        <v>1354089</v>
      </c>
      <c r="G6" s="49">
        <f>SUM(G10,G18,G23,G29,G35,G39,G47,G51,G60,G64,G69,G76,G80)</f>
        <v>1356472</v>
      </c>
      <c r="H6" s="49">
        <f>SUM(H10,H18,H23,H29,H35,H39,H47,H51,H60,H64,H69,H76,H80)</f>
        <v>1356472</v>
      </c>
      <c r="I6" s="49">
        <f>SUM(I10,I18,I23,I29,I35,I39,I47,I51,I60,I64,I69,I76,I80)</f>
        <v>1356472</v>
      </c>
    </row>
    <row r="7" spans="1:9" ht="30" customHeight="1" x14ac:dyDescent="0.25">
      <c r="A7" s="133" t="s">
        <v>91</v>
      </c>
      <c r="B7" s="134"/>
      <c r="C7" s="135"/>
      <c r="D7" s="62" t="s">
        <v>92</v>
      </c>
      <c r="E7" s="136"/>
      <c r="F7" s="136"/>
      <c r="G7" s="45"/>
      <c r="H7" s="45"/>
      <c r="I7" s="45"/>
    </row>
    <row r="8" spans="1:9" ht="30" customHeight="1" x14ac:dyDescent="0.25">
      <c r="A8" s="137" t="s">
        <v>93</v>
      </c>
      <c r="B8" s="138"/>
      <c r="C8" s="139"/>
      <c r="D8" s="140" t="s">
        <v>94</v>
      </c>
      <c r="E8" s="136"/>
      <c r="F8" s="136"/>
      <c r="G8" s="45"/>
      <c r="H8" s="45"/>
      <c r="I8" s="55"/>
    </row>
    <row r="9" spans="1:9" ht="30" customHeight="1" x14ac:dyDescent="0.25">
      <c r="A9" s="141" t="s">
        <v>95</v>
      </c>
      <c r="B9" s="142"/>
      <c r="C9" s="140"/>
      <c r="D9" s="140"/>
      <c r="E9" s="143"/>
      <c r="F9" s="143"/>
      <c r="G9" s="45"/>
      <c r="H9" s="45"/>
      <c r="I9" s="55"/>
    </row>
    <row r="10" spans="1:9" ht="30" customHeight="1" x14ac:dyDescent="0.25">
      <c r="A10" s="133">
        <v>3</v>
      </c>
      <c r="B10" s="134"/>
      <c r="C10" s="135"/>
      <c r="D10" s="62" t="s">
        <v>10</v>
      </c>
      <c r="E10" s="78">
        <f>SUM(E11)</f>
        <v>1513.04</v>
      </c>
      <c r="F10" s="78">
        <f>SUM(F11)</f>
        <v>1142</v>
      </c>
      <c r="G10" s="49">
        <f>SUM(G11)</f>
        <v>1142</v>
      </c>
      <c r="H10" s="49">
        <f>SUM(H11)</f>
        <v>1142</v>
      </c>
      <c r="I10" s="53">
        <f>SUM(I11)</f>
        <v>1142</v>
      </c>
    </row>
    <row r="11" spans="1:9" ht="30" customHeight="1" x14ac:dyDescent="0.25">
      <c r="A11" s="144">
        <v>32</v>
      </c>
      <c r="B11" s="145"/>
      <c r="C11" s="146"/>
      <c r="D11" s="147" t="s">
        <v>23</v>
      </c>
      <c r="E11" s="136">
        <v>1513.04</v>
      </c>
      <c r="F11" s="136">
        <v>1142</v>
      </c>
      <c r="G11" s="45">
        <v>1142</v>
      </c>
      <c r="H11" s="45">
        <v>1142</v>
      </c>
      <c r="I11" s="55">
        <v>1142</v>
      </c>
    </row>
    <row r="12" spans="1:9" ht="30" customHeight="1" x14ac:dyDescent="0.25">
      <c r="A12" s="148">
        <v>4</v>
      </c>
      <c r="B12" s="149"/>
      <c r="C12" s="150"/>
      <c r="D12" s="62" t="s">
        <v>12</v>
      </c>
      <c r="E12" s="78"/>
      <c r="F12" s="78"/>
      <c r="G12" s="45"/>
      <c r="H12" s="45"/>
      <c r="I12" s="45"/>
    </row>
    <row r="13" spans="1:9" ht="30" customHeight="1" x14ac:dyDescent="0.25">
      <c r="A13" s="151">
        <v>42</v>
      </c>
      <c r="B13" s="152"/>
      <c r="C13" s="153"/>
      <c r="D13" s="147" t="s">
        <v>32</v>
      </c>
      <c r="E13" s="136"/>
      <c r="F13" s="136"/>
      <c r="G13" s="45"/>
      <c r="H13" s="45"/>
      <c r="I13" s="45"/>
    </row>
    <row r="14" spans="1:9" ht="30" customHeight="1" x14ac:dyDescent="0.25">
      <c r="A14" s="133" t="s">
        <v>96</v>
      </c>
      <c r="B14" s="134"/>
      <c r="C14" s="135"/>
      <c r="D14" s="62" t="s">
        <v>97</v>
      </c>
      <c r="E14" s="136"/>
      <c r="F14" s="136"/>
      <c r="G14" s="45"/>
      <c r="H14" s="45"/>
      <c r="I14" s="55"/>
    </row>
    <row r="15" spans="1:9" ht="30" customHeight="1" x14ac:dyDescent="0.25">
      <c r="A15" s="137" t="s">
        <v>93</v>
      </c>
      <c r="B15" s="138"/>
      <c r="C15" s="139"/>
      <c r="D15" s="62" t="s">
        <v>94</v>
      </c>
      <c r="E15" s="136"/>
      <c r="F15" s="136"/>
      <c r="G15" s="45"/>
      <c r="H15" s="45"/>
      <c r="I15" s="55"/>
    </row>
    <row r="16" spans="1:9" ht="30" customHeight="1" x14ac:dyDescent="0.25">
      <c r="A16" s="151">
        <v>3</v>
      </c>
      <c r="B16" s="152"/>
      <c r="C16" s="153"/>
      <c r="D16" s="62" t="s">
        <v>10</v>
      </c>
      <c r="E16" s="143">
        <f>SUM(E17)</f>
        <v>3283.4</v>
      </c>
      <c r="F16" s="143"/>
      <c r="G16" s="49">
        <f>SUM(G17)</f>
        <v>0</v>
      </c>
      <c r="H16" s="49">
        <f>SUM(H17)</f>
        <v>0</v>
      </c>
      <c r="I16" s="53">
        <f>SUM(I17)</f>
        <v>0</v>
      </c>
    </row>
    <row r="17" spans="1:9" ht="30" customHeight="1" x14ac:dyDescent="0.25">
      <c r="A17" s="151">
        <v>32</v>
      </c>
      <c r="B17" s="152"/>
      <c r="C17" s="153"/>
      <c r="D17" s="147" t="s">
        <v>23</v>
      </c>
      <c r="E17" s="136">
        <v>3283.4</v>
      </c>
      <c r="F17" s="136"/>
      <c r="G17" s="45"/>
      <c r="H17" s="45"/>
      <c r="I17" s="55"/>
    </row>
    <row r="18" spans="1:9" ht="30" customHeight="1" x14ac:dyDescent="0.25">
      <c r="A18" s="137" t="s">
        <v>98</v>
      </c>
      <c r="B18" s="138"/>
      <c r="C18" s="139"/>
      <c r="D18" s="62" t="s">
        <v>99</v>
      </c>
      <c r="E18" s="78">
        <f>SUM(E19,E20)</f>
        <v>6644.44</v>
      </c>
      <c r="F18" s="78">
        <f>SUM(F19,F20)</f>
        <v>8605</v>
      </c>
      <c r="G18" s="49">
        <f>SUM(G19,G20)</f>
        <v>8605</v>
      </c>
      <c r="H18" s="49">
        <f>SUM(H19,H20)</f>
        <v>8605</v>
      </c>
      <c r="I18" s="53">
        <f>SUM(I19,I20)</f>
        <v>8605</v>
      </c>
    </row>
    <row r="19" spans="1:9" ht="30" customHeight="1" x14ac:dyDescent="0.25">
      <c r="A19" s="151">
        <v>32</v>
      </c>
      <c r="B19" s="152"/>
      <c r="C19" s="153"/>
      <c r="D19" s="62" t="s">
        <v>23</v>
      </c>
      <c r="E19" s="136">
        <v>6644.44</v>
      </c>
      <c r="F19" s="136">
        <v>8605</v>
      </c>
      <c r="G19" s="45">
        <v>8605</v>
      </c>
      <c r="H19" s="45">
        <v>8605</v>
      </c>
      <c r="I19" s="55">
        <v>8605</v>
      </c>
    </row>
    <row r="20" spans="1:9" ht="30" customHeight="1" x14ac:dyDescent="0.25">
      <c r="A20" s="151">
        <v>42</v>
      </c>
      <c r="B20" s="152"/>
      <c r="C20" s="153"/>
      <c r="D20" s="147" t="s">
        <v>32</v>
      </c>
      <c r="E20" s="136"/>
      <c r="F20" s="136"/>
      <c r="G20" s="154"/>
      <c r="H20" s="154"/>
      <c r="I20" s="155"/>
    </row>
    <row r="21" spans="1:9" ht="30" customHeight="1" x14ac:dyDescent="0.25">
      <c r="A21" s="137" t="s">
        <v>100</v>
      </c>
      <c r="B21" s="138"/>
      <c r="C21" s="139"/>
      <c r="D21" s="62" t="s">
        <v>101</v>
      </c>
      <c r="E21" s="136"/>
      <c r="F21" s="136"/>
      <c r="G21" s="154"/>
      <c r="H21" s="154"/>
      <c r="I21" s="155"/>
    </row>
    <row r="22" spans="1:9" ht="30" customHeight="1" x14ac:dyDescent="0.25">
      <c r="A22" s="141" t="s">
        <v>95</v>
      </c>
      <c r="B22" s="142"/>
      <c r="C22" s="140"/>
      <c r="D22" s="147"/>
      <c r="E22" s="143"/>
      <c r="F22" s="143"/>
      <c r="G22" s="154"/>
      <c r="H22" s="154"/>
      <c r="I22" s="155"/>
    </row>
    <row r="23" spans="1:9" ht="30" customHeight="1" x14ac:dyDescent="0.25">
      <c r="A23" s="151">
        <v>3</v>
      </c>
      <c r="B23" s="152"/>
      <c r="C23" s="153"/>
      <c r="D23" s="62" t="s">
        <v>10</v>
      </c>
      <c r="E23" s="78">
        <f>SUM(E24,E25)</f>
        <v>36161.839999999997</v>
      </c>
      <c r="F23" s="78">
        <f>SUM(F24,F25)</f>
        <v>23890</v>
      </c>
      <c r="G23" s="156">
        <f>SUM(G24,G25)</f>
        <v>23890</v>
      </c>
      <c r="H23" s="156">
        <f>SUM(H24,H25)</f>
        <v>23890</v>
      </c>
      <c r="I23" s="156">
        <f>SUM(I24,I25)</f>
        <v>23890</v>
      </c>
    </row>
    <row r="24" spans="1:9" ht="30" customHeight="1" x14ac:dyDescent="0.25">
      <c r="A24" s="151">
        <v>32</v>
      </c>
      <c r="B24" s="152"/>
      <c r="C24" s="153"/>
      <c r="D24" s="147" t="s">
        <v>23</v>
      </c>
      <c r="E24" s="136">
        <v>36161.839999999997</v>
      </c>
      <c r="F24" s="136">
        <v>23890</v>
      </c>
      <c r="G24" s="155">
        <v>23890</v>
      </c>
      <c r="H24" s="155">
        <v>23890</v>
      </c>
      <c r="I24" s="155">
        <v>23890</v>
      </c>
    </row>
    <row r="25" spans="1:9" ht="30" customHeight="1" x14ac:dyDescent="0.25">
      <c r="A25" s="151">
        <v>34</v>
      </c>
      <c r="B25" s="152"/>
      <c r="C25" s="153"/>
      <c r="D25" s="147" t="s">
        <v>102</v>
      </c>
      <c r="E25" s="136"/>
      <c r="F25" s="136"/>
      <c r="G25" s="154"/>
      <c r="H25" s="155"/>
      <c r="I25" s="155"/>
    </row>
    <row r="26" spans="1:9" ht="30" customHeight="1" x14ac:dyDescent="0.25">
      <c r="A26" s="151">
        <v>4</v>
      </c>
      <c r="B26" s="152"/>
      <c r="C26" s="153"/>
      <c r="D26" s="62" t="s">
        <v>12</v>
      </c>
      <c r="E26" s="78"/>
      <c r="F26" s="78"/>
      <c r="G26" s="155"/>
      <c r="H26" s="155"/>
      <c r="I26" s="156"/>
    </row>
    <row r="27" spans="1:9" ht="30" customHeight="1" x14ac:dyDescent="0.25">
      <c r="A27" s="151">
        <v>42</v>
      </c>
      <c r="B27" s="152"/>
      <c r="C27" s="153"/>
      <c r="D27" s="147" t="s">
        <v>32</v>
      </c>
      <c r="E27" s="136"/>
      <c r="F27" s="136"/>
      <c r="G27" s="155"/>
      <c r="H27" s="155"/>
      <c r="I27" s="155"/>
    </row>
    <row r="28" spans="1:9" ht="30" customHeight="1" x14ac:dyDescent="0.25">
      <c r="A28" s="144" t="s">
        <v>103</v>
      </c>
      <c r="B28" s="145"/>
      <c r="C28" s="146"/>
      <c r="D28" s="147" t="s">
        <v>104</v>
      </c>
      <c r="E28" s="136"/>
      <c r="F28" s="136"/>
      <c r="G28" s="155"/>
      <c r="H28" s="155"/>
      <c r="I28" s="155"/>
    </row>
    <row r="29" spans="1:9" ht="30" customHeight="1" x14ac:dyDescent="0.25">
      <c r="A29" s="151">
        <v>3</v>
      </c>
      <c r="B29" s="152"/>
      <c r="C29" s="153"/>
      <c r="D29" s="62" t="s">
        <v>10</v>
      </c>
      <c r="E29" s="78"/>
      <c r="F29" s="78">
        <f>SUM(F30)</f>
        <v>84700</v>
      </c>
      <c r="G29" s="156">
        <f>SUM(G30)</f>
        <v>84700</v>
      </c>
      <c r="H29" s="156">
        <f>SUM(H30)</f>
        <v>84700</v>
      </c>
      <c r="I29" s="156">
        <f>SUM(I30)</f>
        <v>84700</v>
      </c>
    </row>
    <row r="30" spans="1:9" ht="30" customHeight="1" x14ac:dyDescent="0.25">
      <c r="A30" s="151">
        <v>32</v>
      </c>
      <c r="B30" s="152"/>
      <c r="C30" s="153"/>
      <c r="D30" s="147" t="s">
        <v>105</v>
      </c>
      <c r="E30" s="136"/>
      <c r="F30" s="136">
        <v>84700</v>
      </c>
      <c r="G30" s="155">
        <v>84700</v>
      </c>
      <c r="H30" s="155">
        <v>84700</v>
      </c>
      <c r="I30" s="155">
        <v>84700</v>
      </c>
    </row>
    <row r="31" spans="1:9" ht="30" customHeight="1" x14ac:dyDescent="0.25">
      <c r="A31" s="151"/>
      <c r="B31" s="152"/>
      <c r="C31" s="153"/>
      <c r="D31" s="147"/>
      <c r="E31" s="136"/>
      <c r="F31" s="136"/>
      <c r="G31" s="155"/>
      <c r="H31" s="155"/>
      <c r="I31" s="155"/>
    </row>
    <row r="32" spans="1:9" ht="30" customHeight="1" x14ac:dyDescent="0.25">
      <c r="A32" s="157" t="s">
        <v>106</v>
      </c>
      <c r="B32" s="158"/>
      <c r="C32" s="159"/>
      <c r="D32" s="147" t="s">
        <v>107</v>
      </c>
      <c r="E32" s="136"/>
      <c r="F32" s="136"/>
      <c r="G32" s="155"/>
      <c r="H32" s="155"/>
      <c r="I32" s="155"/>
    </row>
    <row r="33" spans="1:9" ht="30" customHeight="1" x14ac:dyDescent="0.25">
      <c r="A33" s="137" t="s">
        <v>93</v>
      </c>
      <c r="B33" s="138"/>
      <c r="C33" s="139"/>
      <c r="D33" s="147" t="s">
        <v>94</v>
      </c>
      <c r="E33" s="136"/>
      <c r="F33" s="136"/>
      <c r="G33" s="155"/>
      <c r="H33" s="155"/>
      <c r="I33" s="155"/>
    </row>
    <row r="34" spans="1:9" ht="30" customHeight="1" x14ac:dyDescent="0.25">
      <c r="A34" s="151" t="s">
        <v>95</v>
      </c>
      <c r="B34" s="152"/>
      <c r="C34" s="153"/>
      <c r="D34" s="147"/>
      <c r="E34" s="143"/>
      <c r="F34" s="143"/>
      <c r="G34" s="155"/>
      <c r="H34" s="155"/>
      <c r="I34" s="155"/>
    </row>
    <row r="35" spans="1:9" ht="30" customHeight="1" x14ac:dyDescent="0.25">
      <c r="A35" s="151">
        <v>3</v>
      </c>
      <c r="B35" s="152"/>
      <c r="C35" s="153"/>
      <c r="D35" s="62" t="s">
        <v>10</v>
      </c>
      <c r="E35" s="78">
        <f>SUM(E36)</f>
        <v>1990.84</v>
      </c>
      <c r="F35" s="78">
        <f>SUM(F36)</f>
        <v>3053</v>
      </c>
      <c r="G35" s="156">
        <f>SUM(G36)</f>
        <v>3053</v>
      </c>
      <c r="H35" s="156">
        <f>SUM(H36)</f>
        <v>3053</v>
      </c>
      <c r="I35" s="156">
        <f>SUM(I36)</f>
        <v>3053</v>
      </c>
    </row>
    <row r="36" spans="1:9" ht="30" customHeight="1" x14ac:dyDescent="0.25">
      <c r="A36" s="151">
        <v>32</v>
      </c>
      <c r="B36" s="152"/>
      <c r="C36" s="153"/>
      <c r="D36" s="147" t="s">
        <v>23</v>
      </c>
      <c r="E36" s="136">
        <v>1990.84</v>
      </c>
      <c r="F36" s="136">
        <v>3053</v>
      </c>
      <c r="G36" s="155">
        <v>3053</v>
      </c>
      <c r="H36" s="155">
        <v>3053</v>
      </c>
      <c r="I36" s="155">
        <v>3053</v>
      </c>
    </row>
    <row r="37" spans="1:9" ht="30" customHeight="1" x14ac:dyDescent="0.25">
      <c r="A37" s="151"/>
      <c r="B37" s="152"/>
      <c r="C37" s="153"/>
      <c r="D37" s="147"/>
      <c r="E37" s="136"/>
      <c r="F37" s="136"/>
      <c r="G37" s="155"/>
      <c r="H37" s="155"/>
      <c r="I37" s="155"/>
    </row>
    <row r="38" spans="1:9" ht="30" customHeight="1" x14ac:dyDescent="0.25">
      <c r="A38" s="144" t="s">
        <v>108</v>
      </c>
      <c r="B38" s="145"/>
      <c r="C38" s="146"/>
      <c r="D38" s="62" t="s">
        <v>109</v>
      </c>
      <c r="E38" s="136"/>
      <c r="F38" s="136"/>
      <c r="G38" s="155"/>
      <c r="H38" s="155"/>
      <c r="I38" s="155"/>
    </row>
    <row r="39" spans="1:9" ht="30" customHeight="1" x14ac:dyDescent="0.25">
      <c r="A39" s="144" t="s">
        <v>95</v>
      </c>
      <c r="B39" s="145"/>
      <c r="C39" s="146"/>
      <c r="D39" s="62"/>
      <c r="E39" s="78">
        <f>SUM(E40,E43)</f>
        <v>79430.349999999991</v>
      </c>
      <c r="F39" s="78">
        <f>SUM(F40,F43)</f>
        <v>79431</v>
      </c>
      <c r="G39" s="156">
        <f>SUM(G40,G43)</f>
        <v>81814</v>
      </c>
      <c r="H39" s="156">
        <f>SUM(H40,H43)</f>
        <v>81814</v>
      </c>
      <c r="I39" s="156">
        <f>SUM(I40,I43)</f>
        <v>81814</v>
      </c>
    </row>
    <row r="40" spans="1:9" ht="30" customHeight="1" x14ac:dyDescent="0.25">
      <c r="A40" s="151">
        <v>3</v>
      </c>
      <c r="B40" s="152"/>
      <c r="C40" s="153"/>
      <c r="D40" s="62" t="s">
        <v>10</v>
      </c>
      <c r="E40" s="78">
        <f>SUM(E41,E42)</f>
        <v>77439.509999999995</v>
      </c>
      <c r="F40" s="78">
        <f>SUM(F41,F42)</f>
        <v>78440</v>
      </c>
      <c r="G40" s="156">
        <f>SUM(G41,G42)</f>
        <v>80823</v>
      </c>
      <c r="H40" s="156">
        <f>SUM(H41,H42)</f>
        <v>80823</v>
      </c>
      <c r="I40" s="156">
        <f>SUM(I41,I42)</f>
        <v>80823</v>
      </c>
    </row>
    <row r="41" spans="1:9" ht="30" customHeight="1" x14ac:dyDescent="0.25">
      <c r="A41" s="151">
        <v>32</v>
      </c>
      <c r="B41" s="152"/>
      <c r="C41" s="153"/>
      <c r="D41" s="147" t="s">
        <v>23</v>
      </c>
      <c r="E41" s="136">
        <v>76446.61</v>
      </c>
      <c r="F41" s="136">
        <v>77713</v>
      </c>
      <c r="G41" s="155">
        <v>80096</v>
      </c>
      <c r="H41" s="155">
        <v>80096</v>
      </c>
      <c r="I41" s="155">
        <v>80096</v>
      </c>
    </row>
    <row r="42" spans="1:9" ht="30" customHeight="1" x14ac:dyDescent="0.25">
      <c r="A42" s="151">
        <v>34</v>
      </c>
      <c r="B42" s="152"/>
      <c r="C42" s="153"/>
      <c r="D42" s="147" t="s">
        <v>102</v>
      </c>
      <c r="E42" s="136">
        <v>992.9</v>
      </c>
      <c r="F42" s="136">
        <v>727</v>
      </c>
      <c r="G42" s="155">
        <v>727</v>
      </c>
      <c r="H42" s="155">
        <v>727</v>
      </c>
      <c r="I42" s="155">
        <v>727</v>
      </c>
    </row>
    <row r="43" spans="1:9" ht="30" customHeight="1" x14ac:dyDescent="0.25">
      <c r="A43" s="151">
        <v>4</v>
      </c>
      <c r="B43" s="152"/>
      <c r="C43" s="153"/>
      <c r="D43" s="62" t="s">
        <v>12</v>
      </c>
      <c r="E43" s="78">
        <f>SUM(E44,E45)</f>
        <v>1990.84</v>
      </c>
      <c r="F43" s="78">
        <f>SUM(F44)</f>
        <v>991</v>
      </c>
      <c r="G43" s="156">
        <f>SUM(G44)</f>
        <v>991</v>
      </c>
      <c r="H43" s="156">
        <f>SUM(H44)</f>
        <v>991</v>
      </c>
      <c r="I43" s="156">
        <f>SUM(I44)</f>
        <v>991</v>
      </c>
    </row>
    <row r="44" spans="1:9" ht="30" customHeight="1" x14ac:dyDescent="0.25">
      <c r="A44" s="151">
        <v>42</v>
      </c>
      <c r="B44" s="152"/>
      <c r="C44" s="153"/>
      <c r="D44" s="147" t="s">
        <v>32</v>
      </c>
      <c r="E44" s="136">
        <v>1990.84</v>
      </c>
      <c r="F44" s="136">
        <v>991</v>
      </c>
      <c r="G44" s="155">
        <v>991</v>
      </c>
      <c r="H44" s="155">
        <v>991</v>
      </c>
      <c r="I44" s="155">
        <v>991</v>
      </c>
    </row>
    <row r="45" spans="1:9" ht="30" customHeight="1" x14ac:dyDescent="0.25">
      <c r="A45" s="151"/>
      <c r="B45" s="152"/>
      <c r="C45" s="153"/>
      <c r="D45" s="147"/>
      <c r="E45" s="136"/>
      <c r="F45" s="136"/>
      <c r="G45" s="154"/>
      <c r="H45" s="155"/>
      <c r="I45" s="155"/>
    </row>
    <row r="46" spans="1:9" ht="30" customHeight="1" x14ac:dyDescent="0.25">
      <c r="A46" s="137" t="s">
        <v>110</v>
      </c>
      <c r="B46" s="138"/>
      <c r="C46" s="139"/>
      <c r="D46" s="62" t="s">
        <v>111</v>
      </c>
      <c r="E46" s="136"/>
      <c r="F46" s="136"/>
      <c r="G46" s="154"/>
      <c r="H46" s="155"/>
      <c r="I46" s="155"/>
    </row>
    <row r="47" spans="1:9" ht="30" customHeight="1" x14ac:dyDescent="0.25">
      <c r="A47" s="151">
        <v>3</v>
      </c>
      <c r="B47" s="142"/>
      <c r="C47" s="140"/>
      <c r="D47" s="62" t="s">
        <v>10</v>
      </c>
      <c r="E47" s="143">
        <f>SUM(E48)</f>
        <v>1991</v>
      </c>
      <c r="F47" s="143">
        <f>SUM(F48)</f>
        <v>2902</v>
      </c>
      <c r="G47" s="156">
        <f>SUM(G48)</f>
        <v>2902</v>
      </c>
      <c r="H47" s="156">
        <f>SUM(H48)</f>
        <v>2902</v>
      </c>
      <c r="I47" s="156">
        <f>SUM(I48)</f>
        <v>2902</v>
      </c>
    </row>
    <row r="48" spans="1:9" ht="30" customHeight="1" x14ac:dyDescent="0.25">
      <c r="A48" s="151">
        <v>32</v>
      </c>
      <c r="B48" s="142"/>
      <c r="C48" s="140"/>
      <c r="D48" s="147" t="s">
        <v>23</v>
      </c>
      <c r="E48" s="136">
        <v>1991</v>
      </c>
      <c r="F48" s="136">
        <v>2902</v>
      </c>
      <c r="G48" s="155">
        <v>2902</v>
      </c>
      <c r="H48" s="155">
        <v>2902</v>
      </c>
      <c r="I48" s="155">
        <v>2902</v>
      </c>
    </row>
    <row r="49" spans="1:9" ht="30" customHeight="1" x14ac:dyDescent="0.25">
      <c r="A49" s="151"/>
      <c r="B49" s="142"/>
      <c r="C49" s="140"/>
      <c r="D49" s="147"/>
      <c r="E49" s="136"/>
      <c r="F49" s="136"/>
      <c r="G49" s="155"/>
      <c r="H49" s="155"/>
      <c r="I49" s="155"/>
    </row>
    <row r="50" spans="1:9" ht="30" customHeight="1" x14ac:dyDescent="0.25">
      <c r="A50" s="137" t="s">
        <v>112</v>
      </c>
      <c r="B50" s="138"/>
      <c r="C50" s="139"/>
      <c r="D50" s="62" t="s">
        <v>104</v>
      </c>
      <c r="E50" s="136"/>
      <c r="F50" s="136"/>
      <c r="G50" s="155"/>
      <c r="H50" s="155"/>
      <c r="I50" s="155"/>
    </row>
    <row r="51" spans="1:9" ht="30" customHeight="1" x14ac:dyDescent="0.25">
      <c r="A51" s="151">
        <v>3</v>
      </c>
      <c r="B51" s="142"/>
      <c r="C51" s="140"/>
      <c r="D51" s="62" t="s">
        <v>10</v>
      </c>
      <c r="E51" s="143">
        <f>SUM(E52,E53,E54,E55,E56)</f>
        <v>1161657.17</v>
      </c>
      <c r="F51" s="78">
        <f>SUM(F52,F53,F54,F55,F56)</f>
        <v>1016817</v>
      </c>
      <c r="G51" s="156">
        <f>SUM(G52,G53,G54,G55,G56)</f>
        <v>1016817</v>
      </c>
      <c r="H51" s="156">
        <f>SUM(H52,H53,H54,H55,H56)</f>
        <v>1016817</v>
      </c>
      <c r="I51" s="156">
        <f>SUM(I52,I53,I54,I55,I56)</f>
        <v>1016817</v>
      </c>
    </row>
    <row r="52" spans="1:9" ht="30" customHeight="1" x14ac:dyDescent="0.25">
      <c r="A52" s="141">
        <v>31</v>
      </c>
      <c r="B52" s="142"/>
      <c r="C52" s="140"/>
      <c r="D52" s="147" t="s">
        <v>11</v>
      </c>
      <c r="E52" s="136">
        <v>1076601.43</v>
      </c>
      <c r="F52" s="136">
        <v>921403</v>
      </c>
      <c r="G52" s="155">
        <v>921403</v>
      </c>
      <c r="H52" s="155">
        <v>921403</v>
      </c>
      <c r="I52" s="155">
        <v>921403</v>
      </c>
    </row>
    <row r="53" spans="1:9" ht="30" customHeight="1" x14ac:dyDescent="0.25">
      <c r="A53" s="151">
        <v>32</v>
      </c>
      <c r="B53" s="142"/>
      <c r="C53" s="140"/>
      <c r="D53" s="147" t="s">
        <v>23</v>
      </c>
      <c r="E53" s="136">
        <v>65498.8</v>
      </c>
      <c r="F53" s="136">
        <v>67235</v>
      </c>
      <c r="G53" s="155">
        <v>67235</v>
      </c>
      <c r="H53" s="155">
        <v>67235</v>
      </c>
      <c r="I53" s="155">
        <v>67235</v>
      </c>
    </row>
    <row r="54" spans="1:9" ht="30" customHeight="1" x14ac:dyDescent="0.25">
      <c r="A54" s="151">
        <v>34</v>
      </c>
      <c r="B54" s="142"/>
      <c r="C54" s="140"/>
      <c r="D54" s="147" t="s">
        <v>82</v>
      </c>
      <c r="E54" s="136"/>
      <c r="F54" s="136">
        <v>1635</v>
      </c>
      <c r="G54" s="155">
        <v>1635</v>
      </c>
      <c r="H54" s="155">
        <v>1635</v>
      </c>
      <c r="I54" s="155">
        <v>1635</v>
      </c>
    </row>
    <row r="55" spans="1:9" ht="30" customHeight="1" x14ac:dyDescent="0.25">
      <c r="A55" s="151">
        <v>37</v>
      </c>
      <c r="B55" s="142"/>
      <c r="C55" s="140"/>
      <c r="D55" s="147" t="s">
        <v>113</v>
      </c>
      <c r="E55" s="136"/>
      <c r="F55" s="136">
        <v>6636</v>
      </c>
      <c r="G55" s="155">
        <v>6636</v>
      </c>
      <c r="H55" s="155">
        <v>6636</v>
      </c>
      <c r="I55" s="155">
        <v>6636</v>
      </c>
    </row>
    <row r="56" spans="1:9" ht="30" customHeight="1" x14ac:dyDescent="0.25">
      <c r="A56" s="151">
        <v>42</v>
      </c>
      <c r="B56" s="142"/>
      <c r="C56" s="140"/>
      <c r="D56" s="147" t="s">
        <v>12</v>
      </c>
      <c r="E56" s="136">
        <v>19556.939999999999</v>
      </c>
      <c r="F56" s="136">
        <v>19908</v>
      </c>
      <c r="G56" s="155">
        <v>19908</v>
      </c>
      <c r="H56" s="155">
        <v>19908</v>
      </c>
      <c r="I56" s="155">
        <v>19908</v>
      </c>
    </row>
    <row r="57" spans="1:9" ht="30" customHeight="1" x14ac:dyDescent="0.25">
      <c r="A57" s="151"/>
      <c r="B57" s="142"/>
      <c r="C57" s="140"/>
      <c r="D57" s="147"/>
      <c r="E57" s="136"/>
      <c r="F57" s="136"/>
      <c r="G57" s="155"/>
      <c r="H57" s="155"/>
      <c r="I57" s="155"/>
    </row>
    <row r="58" spans="1:9" ht="30" customHeight="1" x14ac:dyDescent="0.25">
      <c r="A58" s="160" t="s">
        <v>114</v>
      </c>
      <c r="B58" s="161"/>
      <c r="C58" s="162"/>
      <c r="D58" s="62" t="s">
        <v>115</v>
      </c>
      <c r="E58" s="136"/>
      <c r="F58" s="136"/>
      <c r="G58" s="155"/>
      <c r="H58" s="155"/>
      <c r="I58" s="155"/>
    </row>
    <row r="59" spans="1:9" ht="30" customHeight="1" x14ac:dyDescent="0.25">
      <c r="A59" s="148">
        <v>31.32</v>
      </c>
      <c r="B59" s="149"/>
      <c r="C59" s="150"/>
      <c r="D59" s="62"/>
      <c r="E59" s="78"/>
      <c r="F59" s="78"/>
      <c r="G59" s="155"/>
      <c r="H59" s="155"/>
      <c r="I59" s="155"/>
    </row>
    <row r="60" spans="1:9" ht="30" customHeight="1" x14ac:dyDescent="0.25">
      <c r="A60" s="144" t="s">
        <v>93</v>
      </c>
      <c r="B60" s="145"/>
      <c r="C60" s="146"/>
      <c r="D60" s="62" t="s">
        <v>94</v>
      </c>
      <c r="E60" s="78">
        <f>SUM(E61,E62)</f>
        <v>13494.09</v>
      </c>
      <c r="F60" s="78">
        <f>SUM(F61,F62)</f>
        <v>19272</v>
      </c>
      <c r="G60" s="156">
        <f>SUM(G61,G62)</f>
        <v>19272</v>
      </c>
      <c r="H60" s="156">
        <f>SUM(H61,H62)</f>
        <v>19272</v>
      </c>
      <c r="I60" s="156">
        <f>SUM(I61,I62)</f>
        <v>19272</v>
      </c>
    </row>
    <row r="61" spans="1:9" ht="30" customHeight="1" x14ac:dyDescent="0.25">
      <c r="A61" s="151">
        <v>31</v>
      </c>
      <c r="B61" s="163"/>
      <c r="C61" s="140"/>
      <c r="D61" s="147" t="s">
        <v>11</v>
      </c>
      <c r="E61" s="136">
        <v>12477.09</v>
      </c>
      <c r="F61" s="136">
        <v>16945</v>
      </c>
      <c r="G61" s="155">
        <v>16945</v>
      </c>
      <c r="H61" s="155">
        <v>16945</v>
      </c>
      <c r="I61" s="155">
        <v>16945</v>
      </c>
    </row>
    <row r="62" spans="1:9" ht="30" customHeight="1" x14ac:dyDescent="0.25">
      <c r="A62" s="151">
        <v>32</v>
      </c>
      <c r="B62" s="142"/>
      <c r="C62" s="140"/>
      <c r="D62" s="147" t="s">
        <v>23</v>
      </c>
      <c r="E62" s="136">
        <v>1017</v>
      </c>
      <c r="F62" s="136">
        <v>2327</v>
      </c>
      <c r="G62" s="155">
        <v>2327</v>
      </c>
      <c r="H62" s="155">
        <v>2327</v>
      </c>
      <c r="I62" s="155">
        <v>2327</v>
      </c>
    </row>
    <row r="63" spans="1:9" ht="30" customHeight="1" x14ac:dyDescent="0.25">
      <c r="A63" s="151"/>
      <c r="B63" s="142"/>
      <c r="C63" s="140"/>
      <c r="D63" s="147"/>
      <c r="E63" s="136"/>
      <c r="F63" s="136"/>
      <c r="G63" s="155"/>
      <c r="H63" s="155"/>
      <c r="I63" s="155"/>
    </row>
    <row r="64" spans="1:9" ht="30" customHeight="1" x14ac:dyDescent="0.25">
      <c r="A64" s="144" t="s">
        <v>116</v>
      </c>
      <c r="B64" s="145"/>
      <c r="C64" s="146"/>
      <c r="D64" s="62" t="s">
        <v>117</v>
      </c>
      <c r="E64" s="78">
        <f>SUM(E65,E66)</f>
        <v>0</v>
      </c>
      <c r="F64" s="78">
        <f>SUM(F65,F66)</f>
        <v>6975</v>
      </c>
      <c r="G64" s="156">
        <f>SUM(G65,G66)</f>
        <v>6975</v>
      </c>
      <c r="H64" s="156">
        <f>SUM(H65,H66)</f>
        <v>6975</v>
      </c>
      <c r="I64" s="156">
        <f>SUM(I65,I66)</f>
        <v>6975</v>
      </c>
    </row>
    <row r="65" spans="1:9" ht="30" customHeight="1" x14ac:dyDescent="0.25">
      <c r="A65" s="151">
        <v>31</v>
      </c>
      <c r="B65" s="142"/>
      <c r="C65" s="140"/>
      <c r="D65" s="147" t="s">
        <v>11</v>
      </c>
      <c r="E65" s="136"/>
      <c r="F65" s="136">
        <v>6510</v>
      </c>
      <c r="G65" s="155">
        <v>6510</v>
      </c>
      <c r="H65" s="155">
        <v>6510</v>
      </c>
      <c r="I65" s="155">
        <v>6510</v>
      </c>
    </row>
    <row r="66" spans="1:9" ht="30" customHeight="1" x14ac:dyDescent="0.25">
      <c r="A66" s="151">
        <v>32</v>
      </c>
      <c r="B66" s="142"/>
      <c r="C66" s="140"/>
      <c r="D66" s="147" t="s">
        <v>23</v>
      </c>
      <c r="E66" s="136"/>
      <c r="F66" s="136">
        <v>465</v>
      </c>
      <c r="G66" s="155">
        <v>465</v>
      </c>
      <c r="H66" s="155">
        <v>465</v>
      </c>
      <c r="I66" s="155">
        <v>465</v>
      </c>
    </row>
    <row r="67" spans="1:9" ht="30" customHeight="1" x14ac:dyDescent="0.25">
      <c r="A67" s="151"/>
      <c r="B67" s="142"/>
      <c r="C67" s="140"/>
      <c r="D67" s="147"/>
      <c r="E67" s="136"/>
      <c r="F67" s="136"/>
      <c r="G67" s="155"/>
      <c r="H67" s="155"/>
      <c r="I67" s="155"/>
    </row>
    <row r="68" spans="1:9" ht="30" customHeight="1" x14ac:dyDescent="0.25">
      <c r="A68" s="160" t="s">
        <v>118</v>
      </c>
      <c r="B68" s="145"/>
      <c r="C68" s="146"/>
      <c r="D68" s="62" t="s">
        <v>119</v>
      </c>
      <c r="E68" s="136"/>
      <c r="F68" s="136"/>
      <c r="G68" s="155"/>
      <c r="H68" s="155"/>
      <c r="I68" s="155"/>
    </row>
    <row r="69" spans="1:9" ht="30" customHeight="1" x14ac:dyDescent="0.25">
      <c r="A69" s="160" t="s">
        <v>108</v>
      </c>
      <c r="B69" s="161"/>
      <c r="C69" s="162"/>
      <c r="D69" s="62" t="s">
        <v>109</v>
      </c>
      <c r="E69" s="78">
        <f>SUM(E70,E71)</f>
        <v>45779.6</v>
      </c>
      <c r="F69" s="78">
        <f>SUM(F70,F71)</f>
        <v>40062</v>
      </c>
      <c r="G69" s="156">
        <f>SUM(G70,G71)</f>
        <v>40062</v>
      </c>
      <c r="H69" s="156">
        <f>SUM(H70,H71)</f>
        <v>40062</v>
      </c>
      <c r="I69" s="156">
        <f>SUM(I70,I71)</f>
        <v>40062</v>
      </c>
    </row>
    <row r="70" spans="1:9" ht="30" customHeight="1" x14ac:dyDescent="0.25">
      <c r="A70" s="151">
        <v>32</v>
      </c>
      <c r="B70" s="142"/>
      <c r="C70" s="140"/>
      <c r="D70" s="147" t="s">
        <v>120</v>
      </c>
      <c r="E70" s="136">
        <v>45779.6</v>
      </c>
      <c r="F70" s="136">
        <v>29982</v>
      </c>
      <c r="G70" s="155">
        <v>29982</v>
      </c>
      <c r="H70" s="155">
        <v>29982</v>
      </c>
      <c r="I70" s="155">
        <v>29982</v>
      </c>
    </row>
    <row r="71" spans="1:9" ht="30" customHeight="1" x14ac:dyDescent="0.25">
      <c r="A71" s="151">
        <v>42</v>
      </c>
      <c r="B71" s="142"/>
      <c r="C71" s="140"/>
      <c r="D71" s="147" t="s">
        <v>121</v>
      </c>
      <c r="E71" s="136"/>
      <c r="F71" s="164">
        <v>10080</v>
      </c>
      <c r="G71" s="155">
        <v>10080</v>
      </c>
      <c r="H71" s="155">
        <v>10080</v>
      </c>
      <c r="I71" s="155">
        <v>10080</v>
      </c>
    </row>
    <row r="72" spans="1:9" ht="30" customHeight="1" x14ac:dyDescent="0.25">
      <c r="A72" s="165" t="s">
        <v>122</v>
      </c>
      <c r="B72" s="145"/>
      <c r="C72" s="146"/>
      <c r="D72" s="62" t="s">
        <v>123</v>
      </c>
      <c r="E72" s="136"/>
      <c r="F72" s="164"/>
      <c r="G72" s="155"/>
      <c r="H72" s="155"/>
      <c r="I72" s="155"/>
    </row>
    <row r="73" spans="1:9" ht="30" customHeight="1" x14ac:dyDescent="0.25">
      <c r="A73" s="165" t="s">
        <v>124</v>
      </c>
      <c r="B73" s="145"/>
      <c r="C73" s="146"/>
      <c r="D73" s="62" t="s">
        <v>125</v>
      </c>
      <c r="E73" s="78"/>
      <c r="F73" s="166"/>
      <c r="G73" s="155"/>
      <c r="H73" s="155"/>
      <c r="I73" s="155"/>
    </row>
    <row r="74" spans="1:9" ht="30" customHeight="1" x14ac:dyDescent="0.25">
      <c r="A74" s="151">
        <v>45</v>
      </c>
      <c r="B74" s="142"/>
      <c r="C74" s="140"/>
      <c r="D74" s="167" t="s">
        <v>84</v>
      </c>
      <c r="E74" s="136"/>
      <c r="F74" s="164"/>
      <c r="G74" s="155"/>
      <c r="H74" s="155"/>
      <c r="I74" s="155"/>
    </row>
    <row r="75" spans="1:9" ht="30" customHeight="1" x14ac:dyDescent="0.25">
      <c r="A75" s="151"/>
      <c r="B75" s="142"/>
      <c r="C75" s="140"/>
      <c r="D75" s="167"/>
      <c r="E75" s="136"/>
      <c r="F75" s="164"/>
      <c r="G75" s="155"/>
      <c r="H75" s="155"/>
      <c r="I75" s="155"/>
    </row>
    <row r="76" spans="1:9" ht="30" customHeight="1" x14ac:dyDescent="0.25">
      <c r="A76" s="144" t="s">
        <v>136</v>
      </c>
      <c r="B76" s="145"/>
      <c r="C76" s="146"/>
      <c r="D76" s="168" t="s">
        <v>126</v>
      </c>
      <c r="E76" s="78">
        <f>SUM(E77)</f>
        <v>15594.93</v>
      </c>
      <c r="F76" s="166">
        <f>SUM(F77,F78)</f>
        <v>5309</v>
      </c>
      <c r="G76" s="169">
        <f>SUM(G77)</f>
        <v>5309</v>
      </c>
      <c r="H76" s="156">
        <f>SUM(H77)</f>
        <v>5309</v>
      </c>
      <c r="I76" s="156">
        <f>SUM(I77)</f>
        <v>5309</v>
      </c>
    </row>
    <row r="77" spans="1:9" ht="30" customHeight="1" x14ac:dyDescent="0.25">
      <c r="A77" s="151">
        <v>45</v>
      </c>
      <c r="B77" s="142"/>
      <c r="C77" s="140"/>
      <c r="D77" s="167" t="s">
        <v>84</v>
      </c>
      <c r="E77" s="136">
        <v>15594.93</v>
      </c>
      <c r="F77" s="164">
        <v>5309</v>
      </c>
      <c r="G77" s="170">
        <v>5309</v>
      </c>
      <c r="H77" s="155">
        <v>5309</v>
      </c>
      <c r="I77" s="155">
        <v>5309</v>
      </c>
    </row>
    <row r="78" spans="1:9" ht="30" customHeight="1" x14ac:dyDescent="0.25">
      <c r="A78" s="151"/>
      <c r="B78" s="142"/>
      <c r="C78" s="140"/>
      <c r="D78" s="147"/>
      <c r="E78" s="136"/>
      <c r="F78" s="164"/>
      <c r="G78" s="171"/>
      <c r="H78" s="155"/>
      <c r="I78" s="155"/>
    </row>
    <row r="79" spans="1:9" ht="30" customHeight="1" x14ac:dyDescent="0.25">
      <c r="A79" s="172" t="s">
        <v>127</v>
      </c>
      <c r="B79" s="172"/>
      <c r="C79" s="173"/>
      <c r="D79" s="147" t="s">
        <v>137</v>
      </c>
      <c r="E79" s="136"/>
      <c r="F79" s="164"/>
      <c r="G79" s="171"/>
      <c r="H79" s="155"/>
      <c r="I79" s="155"/>
    </row>
    <row r="80" spans="1:9" ht="30" customHeight="1" x14ac:dyDescent="0.25">
      <c r="A80" s="160" t="s">
        <v>128</v>
      </c>
      <c r="B80" s="161"/>
      <c r="C80" s="162"/>
      <c r="D80" s="62" t="s">
        <v>129</v>
      </c>
      <c r="E80" s="78">
        <f>SUM(E81,E82)</f>
        <v>35680.06</v>
      </c>
      <c r="F80" s="166">
        <f>SUM(F81,F82)</f>
        <v>61931</v>
      </c>
      <c r="G80" s="169">
        <f>SUM(G81,G82)</f>
        <v>61931</v>
      </c>
      <c r="H80" s="156">
        <f>SUM(H81,H82)</f>
        <v>61931</v>
      </c>
      <c r="I80" s="156">
        <f>SUM(I81,I82)</f>
        <v>61931</v>
      </c>
    </row>
    <row r="81" spans="1:9" ht="30" customHeight="1" x14ac:dyDescent="0.25">
      <c r="A81" s="151">
        <v>31</v>
      </c>
      <c r="B81" s="142"/>
      <c r="C81" s="140"/>
      <c r="D81" s="147" t="s">
        <v>11</v>
      </c>
      <c r="E81" s="136">
        <v>31380.77</v>
      </c>
      <c r="F81" s="164">
        <v>53925</v>
      </c>
      <c r="G81" s="170">
        <v>53925</v>
      </c>
      <c r="H81" s="155">
        <v>53925</v>
      </c>
      <c r="I81" s="155">
        <v>53925</v>
      </c>
    </row>
    <row r="82" spans="1:9" ht="30" customHeight="1" x14ac:dyDescent="0.25">
      <c r="A82" s="151">
        <v>32</v>
      </c>
      <c r="B82" s="142"/>
      <c r="C82" s="140"/>
      <c r="D82" s="147" t="s">
        <v>23</v>
      </c>
      <c r="E82" s="136">
        <v>4299.29</v>
      </c>
      <c r="F82" s="164">
        <v>8006</v>
      </c>
      <c r="G82" s="174">
        <v>8006</v>
      </c>
      <c r="H82" s="155">
        <v>8006</v>
      </c>
      <c r="I82" s="155">
        <v>8006</v>
      </c>
    </row>
    <row r="83" spans="1:9" ht="30" customHeight="1" x14ac:dyDescent="0.25">
      <c r="A83" s="141"/>
      <c r="B83" s="142"/>
      <c r="C83" s="140"/>
      <c r="D83" s="147"/>
      <c r="E83" s="136"/>
      <c r="F83" s="164"/>
      <c r="G83" s="171"/>
      <c r="H83" s="155"/>
      <c r="I83" s="154"/>
    </row>
    <row r="84" spans="1:9" ht="30" customHeight="1" x14ac:dyDescent="0.25">
      <c r="A84" s="20"/>
      <c r="B84" s="20"/>
      <c r="C84" s="20"/>
      <c r="D84" s="20"/>
      <c r="E84" s="19"/>
      <c r="F84" s="19"/>
      <c r="G84" s="22"/>
      <c r="H84" s="175"/>
      <c r="I84" s="175"/>
    </row>
    <row r="85" spans="1:9" ht="30" customHeight="1" x14ac:dyDescent="0.25">
      <c r="A85" s="20"/>
      <c r="B85" s="20"/>
      <c r="C85" s="20"/>
      <c r="D85" s="20"/>
      <c r="E85" s="19"/>
      <c r="F85" s="19"/>
      <c r="G85" s="22"/>
      <c r="H85" s="175"/>
      <c r="I85" s="175"/>
    </row>
    <row r="86" spans="1:9" ht="24.95" customHeight="1" x14ac:dyDescent="0.25">
      <c r="A86" s="20"/>
      <c r="B86" s="20"/>
      <c r="C86" s="20"/>
      <c r="D86" s="20"/>
      <c r="E86" s="19"/>
      <c r="F86" s="19"/>
      <c r="G86" s="22"/>
      <c r="H86" s="175"/>
      <c r="I86" s="175"/>
    </row>
    <row r="87" spans="1:9" ht="24.95" customHeight="1" x14ac:dyDescent="0.25">
      <c r="A87" s="20"/>
      <c r="B87" s="20"/>
      <c r="C87" s="20"/>
      <c r="D87" s="20"/>
      <c r="E87" s="19"/>
      <c r="F87" s="20"/>
      <c r="G87" s="22"/>
      <c r="H87" s="175"/>
      <c r="I87" s="175"/>
    </row>
    <row r="88" spans="1:9" ht="24.95" customHeight="1" x14ac:dyDescent="0.25">
      <c r="D88" s="17"/>
      <c r="E88" s="18"/>
      <c r="F88" s="18"/>
      <c r="G88" s="22"/>
      <c r="I88" s="21"/>
    </row>
  </sheetData>
  <mergeCells count="30">
    <mergeCell ref="A76:C76"/>
    <mergeCell ref="A79:C79"/>
    <mergeCell ref="A80:C80"/>
    <mergeCell ref="A64:C64"/>
    <mergeCell ref="A68:C68"/>
    <mergeCell ref="A69:C69"/>
    <mergeCell ref="A72:C72"/>
    <mergeCell ref="A73:C73"/>
    <mergeCell ref="A39:C39"/>
    <mergeCell ref="A46:C46"/>
    <mergeCell ref="A50:C50"/>
    <mergeCell ref="A58:C58"/>
    <mergeCell ref="A60:C60"/>
    <mergeCell ref="A21:C21"/>
    <mergeCell ref="A28:C28"/>
    <mergeCell ref="A32:C32"/>
    <mergeCell ref="A33:C33"/>
    <mergeCell ref="A38:C38"/>
    <mergeCell ref="A18:C18"/>
    <mergeCell ref="A14:C14"/>
    <mergeCell ref="A15:C15"/>
    <mergeCell ref="A8:C8"/>
    <mergeCell ref="A11:C11"/>
    <mergeCell ref="A10:C10"/>
    <mergeCell ref="A6:C6"/>
    <mergeCell ref="A7:C7"/>
    <mergeCell ref="A1:I1"/>
    <mergeCell ref="A3:I3"/>
    <mergeCell ref="A5:C5"/>
    <mergeCell ref="D2:G2"/>
  </mergeCells>
  <pageMargins left="0.7" right="0.7" top="0.75" bottom="0.75" header="0.3" footer="0.3"/>
  <pageSetup paperSize="9" scale="7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Računovodstvo</cp:lastModifiedBy>
  <cp:lastPrinted>2023-09-28T10:42:29Z</cp:lastPrinted>
  <dcterms:created xsi:type="dcterms:W3CDTF">2022-08-12T12:51:27Z</dcterms:created>
  <dcterms:modified xsi:type="dcterms:W3CDTF">2023-09-28T10:44:30Z</dcterms:modified>
</cp:coreProperties>
</file>