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1280" activeTab="1"/>
  </bookViews>
  <sheets>
    <sheet name="SIJEČANJ " sheetId="1" r:id="rId1"/>
    <sheet name="VELJAČA" sheetId="7" r:id="rId2"/>
    <sheet name="List1" sheetId="8" r:id="rId3"/>
  </sheets>
  <definedNames>
    <definedName name="Br_fakture" localSheetId="1">#REF!</definedName>
    <definedName name="Br_fakture">#REF!</definedName>
    <definedName name="NazivTvrtke" localSheetId="1">VELJAČA!#REF!</definedName>
    <definedName name="NazivTvrtke">'SIJEČANJ '!#REF!</definedName>
    <definedName name="PojedinostiOBrFakture">"PojedinostiOFakturi[Br fakture]"</definedName>
    <definedName name="rngInvoice" localSheetId="1">VELJAČA!#REF!</definedName>
    <definedName name="rngInvoice">'SIJEČANJ '!#REF!</definedName>
    <definedName name="TraženjeKupca" localSheetId="1">#REF!</definedName>
    <definedName name="TraženjeKupca">#REF!</definedName>
  </definedNames>
  <calcPr calcId="145621"/>
</workbook>
</file>

<file path=xl/calcChain.xml><?xml version="1.0" encoding="utf-8"?>
<calcChain xmlns="http://schemas.openxmlformats.org/spreadsheetml/2006/main">
  <c r="E72" i="7" l="1"/>
  <c r="E71" i="7"/>
  <c r="E69" i="7" l="1"/>
  <c r="E67" i="7"/>
  <c r="E65" i="7"/>
  <c r="E62" i="7"/>
  <c r="E60" i="7"/>
  <c r="E58" i="7"/>
  <c r="E53" i="7"/>
  <c r="E50" i="7"/>
  <c r="E47" i="7"/>
  <c r="E45" i="7"/>
  <c r="E42" i="7"/>
  <c r="E40" i="7"/>
  <c r="E36" i="7"/>
  <c r="E27" i="7"/>
  <c r="E17" i="7"/>
  <c r="E14" i="7"/>
  <c r="E12" i="7"/>
</calcChain>
</file>

<file path=xl/sharedStrings.xml><?xml version="1.0" encoding="utf-8"?>
<sst xmlns="http://schemas.openxmlformats.org/spreadsheetml/2006/main" count="168" uniqueCount="104">
  <si>
    <t>Iznos</t>
  </si>
  <si>
    <t>ZAGREB</t>
  </si>
  <si>
    <t>HZOŠ</t>
  </si>
  <si>
    <t>VELIKA GORICA</t>
  </si>
  <si>
    <t>ZAPOSLENICI</t>
  </si>
  <si>
    <t>DRŽAVNI PRORAČUN RH</t>
  </si>
  <si>
    <t>3234 KOMUNALNE USLUGE</t>
  </si>
  <si>
    <t>3223 ENERGIJA</t>
  </si>
  <si>
    <t>FINANCIJSKA AGENCIJA</t>
  </si>
  <si>
    <t>Naziv primatelja</t>
  </si>
  <si>
    <t>OIB primatelja</t>
  </si>
  <si>
    <t>Sjedište primatelja</t>
  </si>
  <si>
    <t>Vrsta rashoda i izdatka</t>
  </si>
  <si>
    <t>3121 OSTALI RASHODI ZA ZAPOSLENE</t>
  </si>
  <si>
    <t>INFORMACIJA O TROŠENJU SREDSTAVA</t>
  </si>
  <si>
    <t>3238 RAČUNALNE USLUGE</t>
  </si>
  <si>
    <t>3211 SLUŽBENA PUTOVANJA</t>
  </si>
  <si>
    <t>3221 UREDSKI MATERIJAL I OSTALI MATERIJALNI RASHODI</t>
  </si>
  <si>
    <t>3232 USLUGE TEKUĆEG I INVESTICIJSKOG ODRŽAVANJA</t>
  </si>
  <si>
    <t>Telefonski broj:</t>
  </si>
  <si>
    <t xml:space="preserve">Web-mjesto: </t>
  </si>
  <si>
    <t>Naziv ustanove: OSNOVNA ŠKOLA MLADOST</t>
  </si>
  <si>
    <t>Adresa: Zagrebačka 25B</t>
  </si>
  <si>
    <t>Poštanski broj i grad: 44272  Lekenik</t>
  </si>
  <si>
    <t>044/527-002</t>
  </si>
  <si>
    <t>E-pošta: ured@os-mladost-lekenik.skole.hr</t>
  </si>
  <si>
    <t>DUBROVNIK SUN</t>
  </si>
  <si>
    <t>DUBROVNIK</t>
  </si>
  <si>
    <t>3213 STRUČNO USAVRŠAVANJE</t>
  </si>
  <si>
    <t xml:space="preserve">PROXIMA INFORMATIKA </t>
  </si>
  <si>
    <t>PETRINJA</t>
  </si>
  <si>
    <t>PROPRINT</t>
  </si>
  <si>
    <t>NARODNE NOVINE</t>
  </si>
  <si>
    <t>AMLIN PRINT</t>
  </si>
  <si>
    <t>ŠKOLSKA KNJIGA</t>
  </si>
  <si>
    <t>D.D. LAB</t>
  </si>
  <si>
    <t>STUDENAC</t>
  </si>
  <si>
    <t>OMIŠ</t>
  </si>
  <si>
    <t>3222 MATERIJAL I SIROVINE</t>
  </si>
  <si>
    <t>PROMES CVANCIGER</t>
  </si>
  <si>
    <t>SISAK</t>
  </si>
  <si>
    <t>NEWMIP</t>
  </si>
  <si>
    <t>LEDO PLUS</t>
  </si>
  <si>
    <t>DUKAT</t>
  </si>
  <si>
    <t>MARTINAJ</t>
  </si>
  <si>
    <t>GLINA</t>
  </si>
  <si>
    <t>MM MESNA INDUSTRIJA</t>
  </si>
  <si>
    <t>KRAŠIĆ</t>
  </si>
  <si>
    <t>VINDIJA</t>
  </si>
  <si>
    <t>VARAŽDIN</t>
  </si>
  <si>
    <t>HEP-OPSKRBA</t>
  </si>
  <si>
    <t>INA-INDUSTRIJA NAFTE</t>
  </si>
  <si>
    <t>GRENKE HRVATSKA</t>
  </si>
  <si>
    <t>ELVOMAT</t>
  </si>
  <si>
    <t>3224 MATERIJAL I DIJELOVI ZA TEKUĆE I INVESTICIJSKO ODRŽAVANJE</t>
  </si>
  <si>
    <t>A1 HRVATSKA</t>
  </si>
  <si>
    <t>3231 USLUGE TELEFONA, POŠTE  I PRIJEVOZA</t>
  </si>
  <si>
    <t>HP-HRVATSKA POŠTA</t>
  </si>
  <si>
    <t>PRIVREDA</t>
  </si>
  <si>
    <t>GOSPODARENJE OTPADOM</t>
  </si>
  <si>
    <t>ZAVOD ZA JAVNO ZDRAVSTVO SMŽ</t>
  </si>
  <si>
    <t>3236 ZDRAVSTVENE I VETERINARSKE USLUGE</t>
  </si>
  <si>
    <t>SPECIJALISTIČKA ORDINACIJA MEDICINE RADA</t>
  </si>
  <si>
    <t>CREATIVE SOLUTIONS</t>
  </si>
  <si>
    <t>TOOLS4SCHOOLS</t>
  </si>
  <si>
    <t>FOKUS INFOPROJEKT</t>
  </si>
  <si>
    <t>3294 ČLANARINE</t>
  </si>
  <si>
    <t>HRVATSKA RADIOTELEVIZIJA</t>
  </si>
  <si>
    <t>3295 PRISTOJBE I NAKNADE</t>
  </si>
  <si>
    <t>3431 BANKARSKE USLUGE I USLUGE PLATNOG PROMETA</t>
  </si>
  <si>
    <t>ZAGREBAČKA BANKA</t>
  </si>
  <si>
    <t>PROFIL KLETT</t>
  </si>
  <si>
    <t>42411 KNJIGE</t>
  </si>
  <si>
    <t>3132 DOPRINOS NA BRUTO</t>
  </si>
  <si>
    <t>UKUPNO 31</t>
  </si>
  <si>
    <t>UKUPNO 3211</t>
  </si>
  <si>
    <t>UKUPNO 3213</t>
  </si>
  <si>
    <t>UKUPNO 3221</t>
  </si>
  <si>
    <t>UKUPNO 3222</t>
  </si>
  <si>
    <t>UKUPNO 3223</t>
  </si>
  <si>
    <t>UKUPNO 3224</t>
  </si>
  <si>
    <t>UKUPNO 3231</t>
  </si>
  <si>
    <t>UKUPNO 3232</t>
  </si>
  <si>
    <t>UKUPNO 3234</t>
  </si>
  <si>
    <t>UKUPNO 3236</t>
  </si>
  <si>
    <t>UKUPNO 3238</t>
  </si>
  <si>
    <t>UKUPNO 3294</t>
  </si>
  <si>
    <t>UKUPNO 3295</t>
  </si>
  <si>
    <t>UKUPNO 3431</t>
  </si>
  <si>
    <t>UKUPNO 4221</t>
  </si>
  <si>
    <t>4221 UREDSKA OPREMA I NAMJEŠTAJ</t>
  </si>
  <si>
    <t>UKUPNO 4241</t>
  </si>
  <si>
    <t>SVEUKUPNO</t>
  </si>
  <si>
    <t>Veljača 2024.g.</t>
  </si>
  <si>
    <t>POSLOVNI EDUKATOR</t>
  </si>
  <si>
    <t>KAŠTEL SUĆURAC</t>
  </si>
  <si>
    <t>TIM4PIN</t>
  </si>
  <si>
    <t>ZDELAR-PROM</t>
  </si>
  <si>
    <t>ARHITEKTURA CONCEPTUS</t>
  </si>
  <si>
    <t>45111 DODATNA ULAGANJA</t>
  </si>
  <si>
    <t>UKUPNO 4511</t>
  </si>
  <si>
    <t>3295 NOVČANA NAKNADA POSLODAVCA ZBOG NEZAPOŠLJAVANJA OSOBA S INVALIDITETOM 01/2024</t>
  </si>
  <si>
    <t>3212   PRIJEVOZ ZA 01/2024</t>
  </si>
  <si>
    <t>3111 BRUTO PLAĆE ZA REDOVAN RAD ZA 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</si>
</sst>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20"/>
      <name val="Calibri"/>
      <family val="2"/>
      <scheme val="minor"/>
    </font>
    <font>
      <b/>
      <sz val="20"/>
      <color theme="4" tint="-0.499984740745262"/>
      <name val="Arial"/>
      <family val="2"/>
      <charset val="238"/>
      <scheme val="major"/>
    </font>
    <font>
      <sz val="20"/>
      <color theme="4" tint="-0.499984740745262"/>
      <name val="Calibri"/>
      <family val="2"/>
      <scheme val="minor"/>
    </font>
    <font>
      <sz val="20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scheme val="minor"/>
    </font>
    <font>
      <b/>
      <sz val="20"/>
      <color theme="2" tint="-0.749961851863155"/>
      <name val="Calibri"/>
      <family val="2"/>
      <charset val="238"/>
      <scheme val="minor"/>
    </font>
    <font>
      <sz val="20"/>
      <color rgb="FF424242"/>
      <name val="Calibri"/>
      <family val="2"/>
      <charset val="238"/>
      <scheme val="minor"/>
    </font>
    <font>
      <b/>
      <sz val="20"/>
      <color rgb="FF424242"/>
      <name val="Calibri"/>
      <family val="2"/>
      <charset val="238"/>
      <scheme val="minor"/>
    </font>
    <font>
      <sz val="18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3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8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 wrapText="1"/>
    </xf>
    <xf numFmtId="4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2" borderId="0" xfId="0" applyNumberFormat="1" applyFont="1" applyFill="1" applyAlignment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 wrapText="1"/>
    </xf>
    <xf numFmtId="0" fontId="31" fillId="2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Alignment="1">
      <alignment horizontal="center" vertical="center"/>
    </xf>
    <xf numFmtId="0" fontId="31" fillId="35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 wrapText="1"/>
    </xf>
    <xf numFmtId="0" fontId="27" fillId="0" borderId="0" xfId="2" applyFont="1" applyBorder="1" applyAlignment="1" applyProtection="1">
      <alignment horizontal="center" vertical="center"/>
    </xf>
    <xf numFmtId="0" fontId="5" fillId="4" borderId="3" xfId="6" applyAlignment="1" applyProtection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6" fillId="3" borderId="9" xfId="7" applyFont="1" applyBorder="1" applyAlignment="1">
      <alignment horizontal="center" vertical="center" wrapText="1"/>
    </xf>
    <xf numFmtId="0" fontId="26" fillId="3" borderId="0" xfId="7" applyFont="1" applyAlignment="1">
      <alignment horizontal="center" vertical="center" wrapText="1"/>
    </xf>
    <xf numFmtId="0" fontId="34" fillId="0" borderId="0" xfId="8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 wrapText="1"/>
    </xf>
    <xf numFmtId="43" fontId="35" fillId="0" borderId="0" xfId="0" applyNumberFormat="1" applyFont="1" applyFill="1" applyBorder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20"/>
        <color theme="2" tint="-0.749961851863155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2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FakturaProjekta2" displayName="FakturaProjekta2" ref="A6:E72" headerRowDxfId="47" dataDxfId="46" totalsRowDxfId="45" headerRowCellStyle="Naslov 3">
  <autoFilter ref="A6:E72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44" totalsRowDxfId="43"/>
    <tableColumn id="8" name="OIB primatelja" dataDxfId="42" totalsRowDxfId="41" dataCellStyle="Normalno"/>
    <tableColumn id="10" name="Sjedište primatelja" dataDxfId="40" totalsRowDxfId="39" dataCellStyle="Normalno"/>
    <tableColumn id="3" name="Vrsta rashoda i izdatka" dataDxfId="38" totalsRowDxfId="37"/>
    <tableColumn id="11" name="Iznos" totalsRowFunction="count" dataDxfId="3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1"/>
  <sheetViews>
    <sheetView showGridLines="0" zoomScaleNormal="100" workbookViewId="0"/>
  </sheetViews>
  <sheetFormatPr defaultColWidth="9" defaultRowHeight="33.950000000000003" customHeight="1" x14ac:dyDescent="0.25"/>
  <cols>
    <col min="1" max="1" width="37.140625" style="5" customWidth="1"/>
    <col min="2" max="2" width="24.7109375" style="5" customWidth="1"/>
    <col min="3" max="3" width="27.5703125" style="5" customWidth="1"/>
    <col min="4" max="4" width="31.5703125" style="5" customWidth="1"/>
    <col min="5" max="5" width="21.42578125" style="5" customWidth="1"/>
    <col min="6" max="6" width="0.28515625" style="1" customWidth="1"/>
    <col min="7" max="7" width="11.28515625" style="7" customWidth="1"/>
    <col min="8" max="9" width="9" style="1"/>
    <col min="10" max="12" width="9.42578125" style="1" customWidth="1"/>
    <col min="13" max="16384" width="9" style="1"/>
  </cols>
  <sheetData/>
  <sheetProtection selectLockedCells="1"/>
  <phoneticPr fontId="2" type="noConversion"/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72"/>
  <sheetViews>
    <sheetView showGridLines="0" tabSelected="1" zoomScaleNormal="100" workbookViewId="0">
      <selection activeCell="A5" sqref="A5:E5"/>
    </sheetView>
  </sheetViews>
  <sheetFormatPr defaultColWidth="9" defaultRowHeight="33.950000000000003" customHeight="1" x14ac:dyDescent="0.25"/>
  <cols>
    <col min="1" max="1" width="49.85546875" style="5" customWidth="1"/>
    <col min="2" max="2" width="33" style="5" customWidth="1"/>
    <col min="3" max="3" width="30.42578125" style="5" customWidth="1"/>
    <col min="4" max="4" width="89.42578125" style="5" customWidth="1"/>
    <col min="5" max="5" width="41.140625" style="5" customWidth="1"/>
    <col min="6" max="6" width="0.1406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32" t="s">
        <v>21</v>
      </c>
      <c r="B1" s="32"/>
      <c r="C1" s="32"/>
      <c r="D1" s="32"/>
      <c r="E1" s="32"/>
      <c r="F1" s="3"/>
    </row>
    <row r="2" spans="1:6" ht="24" customHeight="1" thickTop="1" x14ac:dyDescent="0.25">
      <c r="A2" s="33" t="s">
        <v>22</v>
      </c>
      <c r="B2" s="33"/>
      <c r="C2" s="8" t="s">
        <v>19</v>
      </c>
      <c r="D2" s="35" t="s">
        <v>25</v>
      </c>
      <c r="E2" s="35"/>
      <c r="F2" s="4"/>
    </row>
    <row r="3" spans="1:6" ht="49.5" customHeight="1" x14ac:dyDescent="0.25">
      <c r="A3" s="34" t="s">
        <v>23</v>
      </c>
      <c r="B3" s="34"/>
      <c r="C3" s="9" t="s">
        <v>24</v>
      </c>
      <c r="D3" s="36" t="s">
        <v>20</v>
      </c>
      <c r="E3" s="36"/>
      <c r="F3" s="4"/>
    </row>
    <row r="4" spans="1:6" ht="44.1" customHeight="1" x14ac:dyDescent="0.25">
      <c r="A4" s="10" t="s">
        <v>93</v>
      </c>
      <c r="B4" s="11"/>
      <c r="C4" s="11"/>
      <c r="D4" s="11"/>
      <c r="E4" s="11"/>
    </row>
    <row r="5" spans="1:6" ht="44.1" customHeight="1" x14ac:dyDescent="0.25">
      <c r="A5" s="31" t="s">
        <v>14</v>
      </c>
      <c r="B5" s="31"/>
      <c r="C5" s="31"/>
      <c r="D5" s="31"/>
      <c r="E5" s="31"/>
    </row>
    <row r="6" spans="1:6" s="2" customFormat="1" ht="33.950000000000003" customHeight="1" x14ac:dyDescent="0.25">
      <c r="A6" s="37" t="s">
        <v>9</v>
      </c>
      <c r="B6" s="37" t="s">
        <v>10</v>
      </c>
      <c r="C6" s="37" t="s">
        <v>11</v>
      </c>
      <c r="D6" s="37" t="s">
        <v>12</v>
      </c>
      <c r="E6" s="12" t="s">
        <v>0</v>
      </c>
    </row>
    <row r="7" spans="1:6" s="2" customFormat="1" ht="33.75" customHeight="1" x14ac:dyDescent="0.25">
      <c r="A7" s="13" t="s">
        <v>4</v>
      </c>
      <c r="B7" s="14"/>
      <c r="C7" s="15"/>
      <c r="D7" s="16" t="s">
        <v>103</v>
      </c>
      <c r="E7" s="17">
        <v>95120.65</v>
      </c>
    </row>
    <row r="8" spans="1:6" s="2" customFormat="1" ht="24.75" customHeight="1" x14ac:dyDescent="0.25">
      <c r="A8" s="13" t="s">
        <v>4</v>
      </c>
      <c r="B8" s="14"/>
      <c r="C8" s="15"/>
      <c r="D8" s="16" t="s">
        <v>102</v>
      </c>
      <c r="E8" s="17">
        <v>7459.36</v>
      </c>
    </row>
    <row r="9" spans="1:6" s="2" customFormat="1" ht="24.75" customHeight="1" x14ac:dyDescent="0.25">
      <c r="A9" s="13" t="s">
        <v>4</v>
      </c>
      <c r="B9" s="14"/>
      <c r="C9" s="15"/>
      <c r="D9" s="16" t="s">
        <v>73</v>
      </c>
      <c r="E9" s="17">
        <v>15489.13</v>
      </c>
    </row>
    <row r="10" spans="1:6" s="2" customFormat="1" ht="69.95" customHeight="1" x14ac:dyDescent="0.25">
      <c r="A10" s="13" t="s">
        <v>5</v>
      </c>
      <c r="B10" s="14">
        <v>18683136487</v>
      </c>
      <c r="C10" s="15"/>
      <c r="D10" s="16" t="s">
        <v>101</v>
      </c>
      <c r="E10" s="17">
        <v>168</v>
      </c>
    </row>
    <row r="11" spans="1:6" s="2" customFormat="1" ht="24.75" customHeight="1" x14ac:dyDescent="0.25">
      <c r="A11" s="13" t="s">
        <v>4</v>
      </c>
      <c r="B11" s="14"/>
      <c r="C11" s="15"/>
      <c r="D11" s="16" t="s">
        <v>13</v>
      </c>
      <c r="E11" s="17">
        <v>1324.32</v>
      </c>
    </row>
    <row r="12" spans="1:6" s="2" customFormat="1" ht="24.75" customHeight="1" x14ac:dyDescent="0.25">
      <c r="A12" s="18" t="s">
        <v>74</v>
      </c>
      <c r="B12" s="19"/>
      <c r="C12" s="20"/>
      <c r="D12" s="21"/>
      <c r="E12" s="22">
        <f>SUM(E7,E8,E9,E10,E11)</f>
        <v>119561.46</v>
      </c>
      <c r="F12" s="6"/>
    </row>
    <row r="13" spans="1:6" s="2" customFormat="1" ht="31.5" customHeight="1" x14ac:dyDescent="0.25">
      <c r="A13" s="13" t="s">
        <v>4</v>
      </c>
      <c r="B13" s="14"/>
      <c r="C13" s="15"/>
      <c r="D13" s="16" t="s">
        <v>16</v>
      </c>
      <c r="E13" s="17">
        <v>0</v>
      </c>
    </row>
    <row r="14" spans="1:6" s="2" customFormat="1" ht="31.5" customHeight="1" x14ac:dyDescent="0.25">
      <c r="A14" s="18" t="s">
        <v>75</v>
      </c>
      <c r="B14" s="19"/>
      <c r="C14" s="20"/>
      <c r="D14" s="21"/>
      <c r="E14" s="22">
        <f>SUM(E13)</f>
        <v>0</v>
      </c>
    </row>
    <row r="15" spans="1:6" s="2" customFormat="1" ht="30.75" customHeight="1" x14ac:dyDescent="0.25">
      <c r="A15" s="13" t="s">
        <v>26</v>
      </c>
      <c r="B15" s="14">
        <v>60174672203</v>
      </c>
      <c r="C15" s="15" t="s">
        <v>27</v>
      </c>
      <c r="D15" s="16" t="s">
        <v>28</v>
      </c>
      <c r="E15" s="17">
        <v>0</v>
      </c>
    </row>
    <row r="16" spans="1:6" s="2" customFormat="1" ht="24.95" customHeight="1" x14ac:dyDescent="0.25">
      <c r="A16" s="13" t="s">
        <v>2</v>
      </c>
      <c r="B16" s="23">
        <v>78661516143</v>
      </c>
      <c r="C16" s="15" t="s">
        <v>1</v>
      </c>
      <c r="D16" s="16" t="s">
        <v>28</v>
      </c>
      <c r="E16" s="17">
        <v>0</v>
      </c>
    </row>
    <row r="17" spans="1:5" s="2" customFormat="1" ht="24.95" customHeight="1" x14ac:dyDescent="0.25">
      <c r="A17" s="18" t="s">
        <v>76</v>
      </c>
      <c r="B17" s="24"/>
      <c r="C17" s="20"/>
      <c r="D17" s="21"/>
      <c r="E17" s="22">
        <f>SUM(E15,E16)</f>
        <v>0</v>
      </c>
    </row>
    <row r="18" spans="1:5" s="2" customFormat="1" ht="45" customHeight="1" x14ac:dyDescent="0.25">
      <c r="A18" s="13" t="s">
        <v>29</v>
      </c>
      <c r="B18" s="14">
        <v>35956517501</v>
      </c>
      <c r="C18" s="15" t="s">
        <v>30</v>
      </c>
      <c r="D18" s="16" t="s">
        <v>17</v>
      </c>
      <c r="E18" s="17"/>
    </row>
    <row r="19" spans="1:5" s="2" customFormat="1" ht="48.75" customHeight="1" x14ac:dyDescent="0.25">
      <c r="A19" s="13" t="s">
        <v>31</v>
      </c>
      <c r="B19" s="14">
        <v>72612732139</v>
      </c>
      <c r="C19" s="15" t="s">
        <v>1</v>
      </c>
      <c r="D19" s="16" t="s">
        <v>17</v>
      </c>
      <c r="E19" s="17"/>
    </row>
    <row r="20" spans="1:5" s="2" customFormat="1" ht="58.5" customHeight="1" x14ac:dyDescent="0.25">
      <c r="A20" s="13" t="s">
        <v>32</v>
      </c>
      <c r="B20" s="14">
        <v>64546066176</v>
      </c>
      <c r="C20" s="15" t="s">
        <v>1</v>
      </c>
      <c r="D20" s="16" t="s">
        <v>17</v>
      </c>
      <c r="E20" s="17"/>
    </row>
    <row r="21" spans="1:5" s="2" customFormat="1" ht="52.5" customHeight="1" x14ac:dyDescent="0.25">
      <c r="A21" s="13" t="s">
        <v>33</v>
      </c>
      <c r="B21" s="14">
        <v>71167040619</v>
      </c>
      <c r="C21" s="15" t="s">
        <v>3</v>
      </c>
      <c r="D21" s="16" t="s">
        <v>17</v>
      </c>
      <c r="E21" s="17"/>
    </row>
    <row r="22" spans="1:5" s="2" customFormat="1" ht="52.5" customHeight="1" x14ac:dyDescent="0.25">
      <c r="A22" s="13" t="s">
        <v>94</v>
      </c>
      <c r="B22" s="25">
        <v>45065170578</v>
      </c>
      <c r="C22" s="15" t="s">
        <v>95</v>
      </c>
      <c r="D22" s="16" t="s">
        <v>17</v>
      </c>
      <c r="E22" s="17">
        <v>150</v>
      </c>
    </row>
    <row r="23" spans="1:5" s="2" customFormat="1" ht="51.75" customHeight="1" x14ac:dyDescent="0.25">
      <c r="A23" s="13" t="s">
        <v>96</v>
      </c>
      <c r="B23" s="14">
        <v>83718300522</v>
      </c>
      <c r="C23" s="15" t="s">
        <v>1</v>
      </c>
      <c r="D23" s="16" t="s">
        <v>17</v>
      </c>
      <c r="E23" s="17">
        <v>190</v>
      </c>
    </row>
    <row r="24" spans="1:5" s="2" customFormat="1" ht="53.25" customHeight="1" x14ac:dyDescent="0.25">
      <c r="A24" s="26" t="s">
        <v>34</v>
      </c>
      <c r="B24" s="14">
        <v>38967655335</v>
      </c>
      <c r="C24" s="15" t="s">
        <v>1</v>
      </c>
      <c r="D24" s="16" t="s">
        <v>17</v>
      </c>
      <c r="E24" s="17"/>
    </row>
    <row r="25" spans="1:5" s="2" customFormat="1" ht="58.5" customHeight="1" x14ac:dyDescent="0.25">
      <c r="A25" s="13" t="s">
        <v>35</v>
      </c>
      <c r="B25" s="25">
        <v>43797896040</v>
      </c>
      <c r="C25" s="15" t="s">
        <v>3</v>
      </c>
      <c r="D25" s="16" t="s">
        <v>17</v>
      </c>
      <c r="E25" s="17"/>
    </row>
    <row r="26" spans="1:5" s="2" customFormat="1" ht="45" customHeight="1" x14ac:dyDescent="0.25">
      <c r="A26" s="13" t="s">
        <v>41</v>
      </c>
      <c r="B26" s="25">
        <v>22916544397</v>
      </c>
      <c r="C26" s="15" t="s">
        <v>40</v>
      </c>
      <c r="D26" s="16" t="s">
        <v>17</v>
      </c>
      <c r="E26" s="17"/>
    </row>
    <row r="27" spans="1:5" s="2" customFormat="1" ht="33.950000000000003" customHeight="1" x14ac:dyDescent="0.25">
      <c r="A27" s="18" t="s">
        <v>77</v>
      </c>
      <c r="B27" s="27"/>
      <c r="C27" s="20"/>
      <c r="D27" s="21"/>
      <c r="E27" s="22">
        <f>SUM(E18,E19,E20,E21,E22,E23,E24,E25,E26)</f>
        <v>340</v>
      </c>
    </row>
    <row r="28" spans="1:5" s="2" customFormat="1" ht="33.950000000000003" customHeight="1" x14ac:dyDescent="0.25">
      <c r="A28" s="13" t="s">
        <v>36</v>
      </c>
      <c r="B28" s="25">
        <v>2023029348</v>
      </c>
      <c r="C28" s="15" t="s">
        <v>37</v>
      </c>
      <c r="D28" s="16" t="s">
        <v>38</v>
      </c>
      <c r="E28" s="17"/>
    </row>
    <row r="29" spans="1:5" s="2" customFormat="1" ht="33.950000000000003" customHeight="1" x14ac:dyDescent="0.25">
      <c r="A29" s="13" t="s">
        <v>39</v>
      </c>
      <c r="B29" s="28">
        <v>52848763122</v>
      </c>
      <c r="C29" s="15" t="s">
        <v>40</v>
      </c>
      <c r="D29" s="16" t="s">
        <v>38</v>
      </c>
      <c r="E29" s="17"/>
    </row>
    <row r="30" spans="1:5" s="2" customFormat="1" ht="33.950000000000003" customHeight="1" x14ac:dyDescent="0.25">
      <c r="A30" s="13" t="s">
        <v>41</v>
      </c>
      <c r="B30" s="28">
        <v>22916544397</v>
      </c>
      <c r="C30" s="15" t="s">
        <v>40</v>
      </c>
      <c r="D30" s="16" t="s">
        <v>38</v>
      </c>
      <c r="E30" s="17"/>
    </row>
    <row r="31" spans="1:5" s="2" customFormat="1" ht="33.950000000000003" customHeight="1" x14ac:dyDescent="0.25">
      <c r="A31" s="13" t="s">
        <v>42</v>
      </c>
      <c r="B31" s="14">
        <v>7179054100</v>
      </c>
      <c r="C31" s="15" t="s">
        <v>1</v>
      </c>
      <c r="D31" s="16" t="s">
        <v>38</v>
      </c>
      <c r="E31" s="17">
        <v>154.25</v>
      </c>
    </row>
    <row r="32" spans="1:5" s="2" customFormat="1" ht="33.950000000000003" customHeight="1" x14ac:dyDescent="0.25">
      <c r="A32" s="13" t="s">
        <v>43</v>
      </c>
      <c r="B32" s="14">
        <v>25457712630</v>
      </c>
      <c r="C32" s="15" t="s">
        <v>1</v>
      </c>
      <c r="D32" s="16" t="s">
        <v>38</v>
      </c>
      <c r="E32" s="17"/>
    </row>
    <row r="33" spans="1:5" s="2" customFormat="1" ht="33.950000000000003" customHeight="1" x14ac:dyDescent="0.25">
      <c r="A33" s="13" t="s">
        <v>44</v>
      </c>
      <c r="B33" s="14">
        <v>67023434957</v>
      </c>
      <c r="C33" s="15" t="s">
        <v>45</v>
      </c>
      <c r="D33" s="16" t="s">
        <v>38</v>
      </c>
      <c r="E33" s="17"/>
    </row>
    <row r="34" spans="1:5" s="2" customFormat="1" ht="33.950000000000003" customHeight="1" x14ac:dyDescent="0.25">
      <c r="A34" s="13" t="s">
        <v>46</v>
      </c>
      <c r="B34" s="14">
        <v>18873787961</v>
      </c>
      <c r="C34" s="15" t="s">
        <v>47</v>
      </c>
      <c r="D34" s="16" t="s">
        <v>38</v>
      </c>
      <c r="E34" s="17"/>
    </row>
    <row r="35" spans="1:5" s="2" customFormat="1" ht="33.950000000000003" customHeight="1" x14ac:dyDescent="0.25">
      <c r="A35" s="13" t="s">
        <v>48</v>
      </c>
      <c r="B35" s="28">
        <v>44138062462</v>
      </c>
      <c r="C35" s="15" t="s">
        <v>49</v>
      </c>
      <c r="D35" s="16" t="s">
        <v>38</v>
      </c>
      <c r="E35" s="17"/>
    </row>
    <row r="36" spans="1:5" s="2" customFormat="1" ht="33.950000000000003" customHeight="1" x14ac:dyDescent="0.25">
      <c r="A36" s="18" t="s">
        <v>78</v>
      </c>
      <c r="B36" s="29"/>
      <c r="C36" s="20"/>
      <c r="D36" s="21"/>
      <c r="E36" s="22">
        <f>SUM(E28,E29,E30,E31,E32,E33,E34,E35)</f>
        <v>154.25</v>
      </c>
    </row>
    <row r="37" spans="1:5" s="2" customFormat="1" ht="33.950000000000003" customHeight="1" x14ac:dyDescent="0.25">
      <c r="A37" s="13" t="s">
        <v>50</v>
      </c>
      <c r="B37" s="28">
        <v>63073332379</v>
      </c>
      <c r="C37" s="15" t="s">
        <v>1</v>
      </c>
      <c r="D37" s="16" t="s">
        <v>7</v>
      </c>
      <c r="E37" s="17"/>
    </row>
    <row r="38" spans="1:5" s="2" customFormat="1" ht="33.950000000000003" customHeight="1" x14ac:dyDescent="0.25">
      <c r="A38" s="26" t="s">
        <v>51</v>
      </c>
      <c r="B38" s="14">
        <v>27759560625</v>
      </c>
      <c r="C38" s="15" t="s">
        <v>1</v>
      </c>
      <c r="D38" s="16" t="s">
        <v>7</v>
      </c>
      <c r="E38" s="17">
        <v>99.11</v>
      </c>
    </row>
    <row r="39" spans="1:5" s="2" customFormat="1" ht="33.950000000000003" customHeight="1" x14ac:dyDescent="0.25">
      <c r="A39" s="13" t="s">
        <v>52</v>
      </c>
      <c r="B39" s="14">
        <v>44115087893</v>
      </c>
      <c r="C39" s="15" t="s">
        <v>1</v>
      </c>
      <c r="D39" s="16" t="s">
        <v>7</v>
      </c>
      <c r="E39" s="17">
        <v>530.51</v>
      </c>
    </row>
    <row r="40" spans="1:5" s="2" customFormat="1" ht="33.950000000000003" customHeight="1" x14ac:dyDescent="0.25">
      <c r="A40" s="18" t="s">
        <v>79</v>
      </c>
      <c r="B40" s="19"/>
      <c r="C40" s="20"/>
      <c r="D40" s="21"/>
      <c r="E40" s="22">
        <f>SUM(E37,E38,E39)</f>
        <v>629.62</v>
      </c>
    </row>
    <row r="41" spans="1:5" s="2" customFormat="1" ht="51" customHeight="1" x14ac:dyDescent="0.25">
      <c r="A41" s="26" t="s">
        <v>53</v>
      </c>
      <c r="B41" s="14">
        <v>56817905451</v>
      </c>
      <c r="C41" s="15" t="s">
        <v>40</v>
      </c>
      <c r="D41" s="16" t="s">
        <v>54</v>
      </c>
      <c r="E41" s="17"/>
    </row>
    <row r="42" spans="1:5" s="2" customFormat="1" ht="35.1" customHeight="1" x14ac:dyDescent="0.25">
      <c r="A42" s="30" t="s">
        <v>80</v>
      </c>
      <c r="B42" s="19"/>
      <c r="C42" s="20"/>
      <c r="D42" s="21"/>
      <c r="E42" s="22">
        <f>SUM(E41)</f>
        <v>0</v>
      </c>
    </row>
    <row r="43" spans="1:5" s="2" customFormat="1" ht="33.950000000000003" customHeight="1" x14ac:dyDescent="0.25">
      <c r="A43" s="13" t="s">
        <v>55</v>
      </c>
      <c r="B43" s="14">
        <v>29524210204</v>
      </c>
      <c r="C43" s="15" t="s">
        <v>1</v>
      </c>
      <c r="D43" s="16" t="s">
        <v>56</v>
      </c>
      <c r="E43" s="17"/>
    </row>
    <row r="44" spans="1:5" s="2" customFormat="1" ht="33.950000000000003" customHeight="1" x14ac:dyDescent="0.25">
      <c r="A44" s="13" t="s">
        <v>57</v>
      </c>
      <c r="B44" s="14">
        <v>87311810356</v>
      </c>
      <c r="C44" s="15" t="s">
        <v>3</v>
      </c>
      <c r="D44" s="16" t="s">
        <v>56</v>
      </c>
      <c r="E44" s="17"/>
    </row>
    <row r="45" spans="1:5" s="2" customFormat="1" ht="33.950000000000003" customHeight="1" x14ac:dyDescent="0.25">
      <c r="A45" s="18" t="s">
        <v>81</v>
      </c>
      <c r="B45" s="19"/>
      <c r="C45" s="20"/>
      <c r="D45" s="21"/>
      <c r="E45" s="22">
        <f>SUM(E43,E44)</f>
        <v>0</v>
      </c>
    </row>
    <row r="46" spans="1:5" s="2" customFormat="1" ht="33.950000000000003" customHeight="1" x14ac:dyDescent="0.25">
      <c r="A46" s="13" t="s">
        <v>97</v>
      </c>
      <c r="B46" s="14">
        <v>82004947144</v>
      </c>
      <c r="C46" s="15" t="s">
        <v>3</v>
      </c>
      <c r="D46" s="16" t="s">
        <v>18</v>
      </c>
      <c r="E46" s="17">
        <v>3925</v>
      </c>
    </row>
    <row r="47" spans="1:5" s="2" customFormat="1" ht="33.950000000000003" customHeight="1" x14ac:dyDescent="0.25">
      <c r="A47" s="18" t="s">
        <v>82</v>
      </c>
      <c r="B47" s="19"/>
      <c r="C47" s="20"/>
      <c r="D47" s="21"/>
      <c r="E47" s="22">
        <f>SUM(E46)</f>
        <v>3925</v>
      </c>
    </row>
    <row r="48" spans="1:5" s="2" customFormat="1" ht="33.950000000000003" customHeight="1" x14ac:dyDescent="0.25">
      <c r="A48" s="13" t="s">
        <v>58</v>
      </c>
      <c r="B48" s="14">
        <v>12266526926</v>
      </c>
      <c r="C48" s="15" t="s">
        <v>30</v>
      </c>
      <c r="D48" s="16" t="s">
        <v>6</v>
      </c>
      <c r="E48" s="17"/>
    </row>
    <row r="49" spans="1:5" s="2" customFormat="1" ht="33.950000000000003" customHeight="1" x14ac:dyDescent="0.25">
      <c r="A49" s="13" t="s">
        <v>59</v>
      </c>
      <c r="B49" s="14">
        <v>25388753075</v>
      </c>
      <c r="C49" s="15" t="s">
        <v>40</v>
      </c>
      <c r="D49" s="16" t="s">
        <v>6</v>
      </c>
      <c r="E49" s="17"/>
    </row>
    <row r="50" spans="1:5" s="2" customFormat="1" ht="33.950000000000003" customHeight="1" x14ac:dyDescent="0.25">
      <c r="A50" s="18" t="s">
        <v>83</v>
      </c>
      <c r="B50" s="19"/>
      <c r="C50" s="20"/>
      <c r="D50" s="21"/>
      <c r="E50" s="22">
        <f>SUM(E48,E49)</f>
        <v>0</v>
      </c>
    </row>
    <row r="51" spans="1:5" s="2" customFormat="1" ht="52.5" customHeight="1" x14ac:dyDescent="0.25">
      <c r="A51" s="26" t="s">
        <v>60</v>
      </c>
      <c r="B51" s="14">
        <v>29702380901</v>
      </c>
      <c r="C51" s="15" t="s">
        <v>40</v>
      </c>
      <c r="D51" s="16" t="s">
        <v>61</v>
      </c>
      <c r="E51" s="17"/>
    </row>
    <row r="52" spans="1:5" s="2" customFormat="1" ht="51.75" customHeight="1" x14ac:dyDescent="0.25">
      <c r="A52" s="26" t="s">
        <v>62</v>
      </c>
      <c r="B52" s="14">
        <v>96639925977</v>
      </c>
      <c r="C52" s="15" t="s">
        <v>40</v>
      </c>
      <c r="D52" s="16" t="s">
        <v>61</v>
      </c>
      <c r="E52" s="17"/>
    </row>
    <row r="53" spans="1:5" s="2" customFormat="1" ht="33.950000000000003" customHeight="1" x14ac:dyDescent="0.25">
      <c r="A53" s="30" t="s">
        <v>84</v>
      </c>
      <c r="B53" s="19"/>
      <c r="C53" s="20"/>
      <c r="D53" s="21"/>
      <c r="E53" s="22">
        <f>SUM(E51,E52)</f>
        <v>0</v>
      </c>
    </row>
    <row r="54" spans="1:5" s="2" customFormat="1" ht="33.950000000000003" customHeight="1" x14ac:dyDescent="0.25">
      <c r="A54" s="13" t="s">
        <v>63</v>
      </c>
      <c r="B54" s="14">
        <v>69523788448</v>
      </c>
      <c r="C54" s="15" t="s">
        <v>3</v>
      </c>
      <c r="D54" s="16" t="s">
        <v>15</v>
      </c>
      <c r="E54" s="17">
        <v>24.89</v>
      </c>
    </row>
    <row r="55" spans="1:5" s="2" customFormat="1" ht="33.950000000000003" customHeight="1" x14ac:dyDescent="0.25">
      <c r="A55" s="13" t="s">
        <v>64</v>
      </c>
      <c r="B55" s="14">
        <v>17847110267</v>
      </c>
      <c r="C55" s="15" t="s">
        <v>1</v>
      </c>
      <c r="D55" s="16" t="s">
        <v>15</v>
      </c>
      <c r="E55" s="17">
        <v>99.81</v>
      </c>
    </row>
    <row r="56" spans="1:5" s="2" customFormat="1" ht="33.950000000000003" customHeight="1" x14ac:dyDescent="0.25">
      <c r="A56" s="13" t="s">
        <v>29</v>
      </c>
      <c r="B56" s="14">
        <v>35956517501</v>
      </c>
      <c r="C56" s="15" t="s">
        <v>30</v>
      </c>
      <c r="D56" s="16" t="s">
        <v>15</v>
      </c>
      <c r="E56" s="17"/>
    </row>
    <row r="57" spans="1:5" s="2" customFormat="1" ht="33.950000000000003" customHeight="1" x14ac:dyDescent="0.25">
      <c r="A57" s="13" t="s">
        <v>65</v>
      </c>
      <c r="B57" s="14">
        <v>37439642333</v>
      </c>
      <c r="C57" s="15" t="s">
        <v>40</v>
      </c>
      <c r="D57" s="16" t="s">
        <v>15</v>
      </c>
      <c r="E57" s="17"/>
    </row>
    <row r="58" spans="1:5" s="2" customFormat="1" ht="33.950000000000003" customHeight="1" x14ac:dyDescent="0.25">
      <c r="A58" s="18" t="s">
        <v>85</v>
      </c>
      <c r="B58" s="19"/>
      <c r="C58" s="20"/>
      <c r="D58" s="21"/>
      <c r="E58" s="22">
        <f>SUM(E54,E55,E56,E57)</f>
        <v>124.7</v>
      </c>
    </row>
    <row r="59" spans="1:5" s="2" customFormat="1" ht="33.950000000000003" customHeight="1" x14ac:dyDescent="0.25">
      <c r="A59" s="13" t="s">
        <v>2</v>
      </c>
      <c r="B59" s="14">
        <v>78661516143</v>
      </c>
      <c r="C59" s="15" t="s">
        <v>1</v>
      </c>
      <c r="D59" s="16" t="s">
        <v>66</v>
      </c>
      <c r="E59" s="17"/>
    </row>
    <row r="60" spans="1:5" s="2" customFormat="1" ht="33.950000000000003" customHeight="1" x14ac:dyDescent="0.25">
      <c r="A60" s="18" t="s">
        <v>86</v>
      </c>
      <c r="B60" s="19"/>
      <c r="C60" s="20"/>
      <c r="D60" s="21"/>
      <c r="E60" s="22">
        <f>SUM(E59)</f>
        <v>0</v>
      </c>
    </row>
    <row r="61" spans="1:5" s="2" customFormat="1" ht="33.950000000000003" customHeight="1" x14ac:dyDescent="0.25">
      <c r="A61" s="13" t="s">
        <v>67</v>
      </c>
      <c r="B61" s="14">
        <v>68419124305</v>
      </c>
      <c r="C61" s="15" t="s">
        <v>1</v>
      </c>
      <c r="D61" s="16" t="s">
        <v>68</v>
      </c>
      <c r="E61" s="17"/>
    </row>
    <row r="62" spans="1:5" s="2" customFormat="1" ht="33.950000000000003" customHeight="1" x14ac:dyDescent="0.25">
      <c r="A62" s="18" t="s">
        <v>87</v>
      </c>
      <c r="B62" s="19"/>
      <c r="C62" s="20"/>
      <c r="D62" s="21"/>
      <c r="E62" s="22">
        <f>SUM(E61)</f>
        <v>0</v>
      </c>
    </row>
    <row r="63" spans="1:5" s="2" customFormat="1" ht="45.75" customHeight="1" x14ac:dyDescent="0.25">
      <c r="A63" s="13" t="s">
        <v>8</v>
      </c>
      <c r="B63" s="14">
        <v>85821130368</v>
      </c>
      <c r="C63" s="15" t="s">
        <v>1</v>
      </c>
      <c r="D63" s="16" t="s">
        <v>69</v>
      </c>
      <c r="E63" s="17">
        <v>1.66</v>
      </c>
    </row>
    <row r="64" spans="1:5" s="2" customFormat="1" ht="46.5" customHeight="1" x14ac:dyDescent="0.25">
      <c r="A64" s="13" t="s">
        <v>70</v>
      </c>
      <c r="B64" s="14">
        <v>92963223473</v>
      </c>
      <c r="C64" s="15" t="s">
        <v>1</v>
      </c>
      <c r="D64" s="16" t="s">
        <v>69</v>
      </c>
      <c r="E64" s="17">
        <v>64.430000000000007</v>
      </c>
    </row>
    <row r="65" spans="1:5" s="2" customFormat="1" ht="33.950000000000003" customHeight="1" x14ac:dyDescent="0.25">
      <c r="A65" s="18" t="s">
        <v>88</v>
      </c>
      <c r="B65" s="19"/>
      <c r="C65" s="20"/>
      <c r="D65" s="21"/>
      <c r="E65" s="22">
        <f>SUM(E63,E64)</f>
        <v>66.09</v>
      </c>
    </row>
    <row r="66" spans="1:5" s="2" customFormat="1" ht="33.950000000000003" customHeight="1" x14ac:dyDescent="0.25">
      <c r="A66" s="13" t="s">
        <v>71</v>
      </c>
      <c r="B66" s="14">
        <v>95803232921</v>
      </c>
      <c r="C66" s="15" t="s">
        <v>1</v>
      </c>
      <c r="D66" s="16" t="s">
        <v>90</v>
      </c>
      <c r="E66" s="17"/>
    </row>
    <row r="67" spans="1:5" s="2" customFormat="1" ht="33.950000000000003" customHeight="1" x14ac:dyDescent="0.25">
      <c r="A67" s="18" t="s">
        <v>89</v>
      </c>
      <c r="B67" s="19"/>
      <c r="C67" s="20"/>
      <c r="D67" s="21"/>
      <c r="E67" s="22">
        <f>SUM(E66)</f>
        <v>0</v>
      </c>
    </row>
    <row r="68" spans="1:5" s="2" customFormat="1" ht="33.950000000000003" customHeight="1" x14ac:dyDescent="0.25">
      <c r="A68" s="13" t="s">
        <v>34</v>
      </c>
      <c r="B68" s="14">
        <v>38967655335</v>
      </c>
      <c r="C68" s="15" t="s">
        <v>1</v>
      </c>
      <c r="D68" s="16" t="s">
        <v>72</v>
      </c>
      <c r="E68" s="17"/>
    </row>
    <row r="69" spans="1:5" s="2" customFormat="1" ht="33.950000000000003" customHeight="1" x14ac:dyDescent="0.25">
      <c r="A69" s="18" t="s">
        <v>91</v>
      </c>
      <c r="B69" s="19"/>
      <c r="C69" s="20"/>
      <c r="D69" s="21"/>
      <c r="E69" s="22">
        <f>SUM(E68)</f>
        <v>0</v>
      </c>
    </row>
    <row r="70" spans="1:5" s="2" customFormat="1" ht="33.950000000000003" customHeight="1" x14ac:dyDescent="0.25">
      <c r="A70" s="38" t="s">
        <v>98</v>
      </c>
      <c r="B70" s="39">
        <v>33259285450</v>
      </c>
      <c r="C70" s="40" t="s">
        <v>1</v>
      </c>
      <c r="D70" s="41" t="s">
        <v>99</v>
      </c>
      <c r="E70" s="42">
        <v>5625</v>
      </c>
    </row>
    <row r="71" spans="1:5" s="2" customFormat="1" ht="33.950000000000003" customHeight="1" x14ac:dyDescent="0.25">
      <c r="A71" s="18" t="s">
        <v>100</v>
      </c>
      <c r="B71" s="19"/>
      <c r="C71" s="20"/>
      <c r="D71" s="21"/>
      <c r="E71" s="22">
        <f>SUM(E70)</f>
        <v>5625</v>
      </c>
    </row>
    <row r="72" spans="1:5" s="2" customFormat="1" ht="33.950000000000003" customHeight="1" x14ac:dyDescent="0.25">
      <c r="A72" s="18" t="s">
        <v>92</v>
      </c>
      <c r="B72" s="19"/>
      <c r="C72" s="20"/>
      <c r="D72" s="21"/>
      <c r="E72" s="22">
        <f>SUM(E12,E14,E17,E27,E36,E40,E42,E45,E47,E50,E53,E58,E60,E62,E65,E67,E69,E71)</f>
        <v>130426.12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conditionalFormatting sqref="A23:D24 C16:D17 C22:D22 A25:A27 D30 A31:D33 A21:C21 A18:A20 D18:D20 A39:D72 A34:C34 A38:C38">
    <cfRule type="expression" dxfId="35" priority="39">
      <formula>MOD(ROW(),2)=0</formula>
    </cfRule>
  </conditionalFormatting>
  <conditionalFormatting sqref="E16:E24 E30:E72 E9:E12">
    <cfRule type="expression" dxfId="34" priority="37">
      <formula>MOD(ROW(),2)=0</formula>
    </cfRule>
    <cfRule type="expression" dxfId="33" priority="38">
      <formula>MOD(ROW(),2)=1</formula>
    </cfRule>
  </conditionalFormatting>
  <conditionalFormatting sqref="A16:A17">
    <cfRule type="expression" dxfId="32" priority="33">
      <formula>MOD(ROW(),2)=0</formula>
    </cfRule>
  </conditionalFormatting>
  <conditionalFormatting sqref="A22">
    <cfRule type="expression" dxfId="31" priority="32">
      <formula>MOD(ROW(),2)=0</formula>
    </cfRule>
  </conditionalFormatting>
  <conditionalFormatting sqref="C25:D27">
    <cfRule type="expression" dxfId="30" priority="31">
      <formula>MOD(ROW(),2)=0</formula>
    </cfRule>
  </conditionalFormatting>
  <conditionalFormatting sqref="E25:F27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A28 D29 C28:D28">
    <cfRule type="expression" dxfId="27" priority="28">
      <formula>MOD(ROW(),2)=0</formula>
    </cfRule>
  </conditionalFormatting>
  <conditionalFormatting sqref="E28:F29">
    <cfRule type="expression" dxfId="26" priority="26">
      <formula>MOD(ROW(),2)=0</formula>
    </cfRule>
    <cfRule type="expression" dxfId="25" priority="27">
      <formula>MOD(ROW(),2)=1</formula>
    </cfRule>
  </conditionalFormatting>
  <conditionalFormatting sqref="C29 A29">
    <cfRule type="expression" dxfId="24" priority="25">
      <formula>MOD(ROW(),2)=0</formula>
    </cfRule>
  </conditionalFormatting>
  <conditionalFormatting sqref="C30 A30">
    <cfRule type="expression" dxfId="23" priority="24">
      <formula>MOD(ROW(),2)=0</formula>
    </cfRule>
  </conditionalFormatting>
  <conditionalFormatting sqref="A8:D8">
    <cfRule type="expression" dxfId="22" priority="23">
      <formula>MOD(ROW(),2)=0</formula>
    </cfRule>
  </conditionalFormatting>
  <conditionalFormatting sqref="E8:F8">
    <cfRule type="expression" dxfId="21" priority="21">
      <formula>MOD(ROW(),2)=0</formula>
    </cfRule>
    <cfRule type="expression" dxfId="20" priority="22">
      <formula>MOD(ROW(),2)=1</formula>
    </cfRule>
  </conditionalFormatting>
  <conditionalFormatting sqref="A9:D10">
    <cfRule type="expression" dxfId="19" priority="20">
      <formula>MOD(ROW(),2)=0</formula>
    </cfRule>
  </conditionalFormatting>
  <conditionalFormatting sqref="A11:D12">
    <cfRule type="expression" dxfId="18" priority="19">
      <formula>MOD(ROW(),2)=0</formula>
    </cfRule>
  </conditionalFormatting>
  <conditionalFormatting sqref="A13:D14">
    <cfRule type="expression" dxfId="17" priority="18">
      <formula>MOD(ROW(),2)=0</formula>
    </cfRule>
  </conditionalFormatting>
  <conditionalFormatting sqref="E13:F14">
    <cfRule type="expression" dxfId="16" priority="16">
      <formula>MOD(ROW(),2)=0</formula>
    </cfRule>
    <cfRule type="expression" dxfId="15" priority="17">
      <formula>MOD(ROW(),2)=1</formula>
    </cfRule>
  </conditionalFormatting>
  <conditionalFormatting sqref="A7:D7">
    <cfRule type="expression" dxfId="14" priority="15">
      <formula>MOD(ROW(),2)=0</formula>
    </cfRule>
  </conditionalFormatting>
  <conditionalFormatting sqref="E7:F7">
    <cfRule type="expression" dxfId="13" priority="13">
      <formula>MOD(ROW(),2)=0</formula>
    </cfRule>
    <cfRule type="expression" dxfId="12" priority="14">
      <formula>MOD(ROW(),2)=1</formula>
    </cfRule>
  </conditionalFormatting>
  <conditionalFormatting sqref="A15:C15">
    <cfRule type="expression" dxfId="11" priority="12">
      <formula>MOD(ROW(),2)=0</formula>
    </cfRule>
  </conditionalFormatting>
  <conditionalFormatting sqref="E15:F15">
    <cfRule type="expression" dxfId="10" priority="10">
      <formula>MOD(ROW(),2)=0</formula>
    </cfRule>
    <cfRule type="expression" dxfId="9" priority="11">
      <formula>MOD(ROW(),2)=1</formula>
    </cfRule>
  </conditionalFormatting>
  <conditionalFormatting sqref="B19:C19">
    <cfRule type="expression" dxfId="8" priority="9">
      <formula>MOD(ROW(),2)=0</formula>
    </cfRule>
  </conditionalFormatting>
  <conditionalFormatting sqref="B18:C18">
    <cfRule type="expression" dxfId="7" priority="8">
      <formula>MOD(ROW(),2)=0</formula>
    </cfRule>
  </conditionalFormatting>
  <conditionalFormatting sqref="B20:C20">
    <cfRule type="expression" dxfId="6" priority="7">
      <formula>MOD(ROW(),2)=0</formula>
    </cfRule>
  </conditionalFormatting>
  <conditionalFormatting sqref="D34">
    <cfRule type="expression" dxfId="5" priority="6">
      <formula>MOD(ROW(),2)=0</formula>
    </cfRule>
  </conditionalFormatting>
  <conditionalFormatting sqref="D15">
    <cfRule type="expression" dxfId="4" priority="5">
      <formula>MOD(ROW(),2)=0</formula>
    </cfRule>
  </conditionalFormatting>
  <conditionalFormatting sqref="D21">
    <cfRule type="expression" dxfId="3" priority="4">
      <formula>MOD(ROW(),2)=0</formula>
    </cfRule>
  </conditionalFormatting>
  <conditionalFormatting sqref="A35:A36 C35:D36">
    <cfRule type="expression" dxfId="2" priority="3">
      <formula>MOD(ROW(),2)=0</formula>
    </cfRule>
  </conditionalFormatting>
  <conditionalFormatting sqref="A37 C37:D37">
    <cfRule type="expression" dxfId="1" priority="2">
      <formula>MOD(ROW(),2)=0</formula>
    </cfRule>
  </conditionalFormatting>
  <conditionalFormatting sqref="D38">
    <cfRule type="expression" dxfId="0" priority="1">
      <formula>MOD(ROW(),2)=0</formula>
    </cfRule>
  </conditionalFormatting>
  <printOptions horizontalCentered="1"/>
  <pageMargins left="3.937007874015748E-2" right="3.937007874015748E-2" top="0.35433070866141736" bottom="0.35433070866141736" header="0.11811023622047245" footer="0.11811023622047245"/>
  <pageSetup paperSize="9" scale="31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</vt:lpstr>
      <vt:lpstr>VELJAČA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Računovodstvo</cp:lastModifiedBy>
  <cp:lastPrinted>2024-02-19T11:13:25Z</cp:lastPrinted>
  <dcterms:created xsi:type="dcterms:W3CDTF">2016-11-01T03:33:07Z</dcterms:created>
  <dcterms:modified xsi:type="dcterms:W3CDTF">2024-03-19T11:05:15Z</dcterms:modified>
</cp:coreProperties>
</file>